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8" windowHeight="13260" tabRatio="783"/>
  </bookViews>
  <sheets>
    <sheet name="总体描述" sheetId="1" r:id="rId1"/>
    <sheet name="扫描数据" sheetId="4" r:id="rId2"/>
    <sheet name="厚度直方图" sheetId="5" r:id="rId3"/>
  </sheets>
  <calcPr calcId="144525"/>
</workbook>
</file>

<file path=xl/sharedStrings.xml><?xml version="1.0" encoding="utf-8"?>
<sst xmlns="http://schemas.openxmlformats.org/spreadsheetml/2006/main" count="145" uniqueCount="129">
  <si>
    <t>产品报告</t>
  </si>
  <si>
    <t>产品</t>
  </si>
  <si>
    <t>SZH55D
1</t>
  </si>
  <si>
    <t>订单号</t>
  </si>
  <si>
    <t>129014</t>
  </si>
  <si>
    <t>卷号</t>
  </si>
  <si>
    <t>扫描次数</t>
  </si>
  <si>
    <t>生产长度(m)</t>
  </si>
  <si>
    <t>生产时间</t>
  </si>
  <si>
    <t>至</t>
  </si>
  <si>
    <t>目标值(um)</t>
  </si>
  <si>
    <t>公差(%)</t>
  </si>
  <si>
    <t>公差(um)</t>
  </si>
  <si>
    <t>规格上限(um)</t>
  </si>
  <si>
    <t>规格下限(um)</t>
  </si>
  <si>
    <t>规格内(%)</t>
  </si>
  <si>
    <t>平均值(um)</t>
  </si>
  <si>
    <t>2σ(%)</t>
  </si>
  <si>
    <t>2σ(um)</t>
  </si>
  <si>
    <t>CPK</t>
  </si>
  <si>
    <t>平均(um)</t>
  </si>
  <si>
    <t>最小(um)</t>
  </si>
  <si>
    <t>最大(um)</t>
  </si>
  <si>
    <t>横向平均值</t>
  </si>
  <si>
    <t>统计数</t>
  </si>
  <si>
    <t>开始时间</t>
  </si>
  <si>
    <t>结束时间</t>
  </si>
  <si>
    <t>斜率补偿</t>
  </si>
  <si>
    <t>平移补偿</t>
  </si>
  <si>
    <t>纵向位置(m)</t>
  </si>
  <si>
    <r>
      <t>生产速度</t>
    </r>
    <r>
      <rPr>
        <sz val="11"/>
        <rFont val="Calibri"/>
        <charset val="134"/>
      </rPr>
      <t>(m/min)</t>
    </r>
  </si>
  <si>
    <t>拉伸前速度(m/min)</t>
  </si>
  <si>
    <t>膜宽度(mm)</t>
  </si>
  <si>
    <t>数据范围开始</t>
  </si>
  <si>
    <t>数据范围结束</t>
  </si>
  <si>
    <t>螺丝1(um)</t>
  </si>
  <si>
    <t>螺丝2(um)</t>
  </si>
  <si>
    <t>螺丝3(um)</t>
  </si>
  <si>
    <t>螺丝4(um)</t>
  </si>
  <si>
    <t>螺丝5(um)</t>
  </si>
  <si>
    <t>螺丝6(um)</t>
  </si>
  <si>
    <t>螺丝7(um)</t>
  </si>
  <si>
    <t>螺丝8(um)</t>
  </si>
  <si>
    <t>螺丝9(um)</t>
  </si>
  <si>
    <t>螺丝10(um)</t>
  </si>
  <si>
    <t>螺丝11(um)</t>
  </si>
  <si>
    <t>螺丝12(um)</t>
  </si>
  <si>
    <t>螺丝13(um)</t>
  </si>
  <si>
    <t>螺丝14(um)</t>
  </si>
  <si>
    <t>螺丝15(um)</t>
  </si>
  <si>
    <t>螺丝16(um)</t>
  </si>
  <si>
    <t>螺丝17(um)</t>
  </si>
  <si>
    <t>螺丝18(um)</t>
  </si>
  <si>
    <t>螺丝19(um)</t>
  </si>
  <si>
    <t>螺丝20(um)</t>
  </si>
  <si>
    <t>螺丝21(um)</t>
  </si>
  <si>
    <t>螺丝22(um)</t>
  </si>
  <si>
    <t>螺丝23(um)</t>
  </si>
  <si>
    <t>螺丝24(um)</t>
  </si>
  <si>
    <t>螺丝25(um)</t>
  </si>
  <si>
    <t>螺丝26(um)</t>
  </si>
  <si>
    <t>螺丝27(um)</t>
  </si>
  <si>
    <t>螺丝28(um)</t>
  </si>
  <si>
    <t>螺丝29(um)</t>
  </si>
  <si>
    <t>螺丝30(um)</t>
  </si>
  <si>
    <t>螺丝31(um)</t>
  </si>
  <si>
    <t>螺丝32(um)</t>
  </si>
  <si>
    <t>螺丝33(um)</t>
  </si>
  <si>
    <t>螺丝34(um)</t>
  </si>
  <si>
    <t>螺丝35(um)</t>
  </si>
  <si>
    <t>螺丝36(um)</t>
  </si>
  <si>
    <t>螺丝37(um)</t>
  </si>
  <si>
    <t>螺丝38(um)</t>
  </si>
  <si>
    <t>螺丝39(um)</t>
  </si>
  <si>
    <t>螺丝40(um)</t>
  </si>
  <si>
    <t>螺丝41(um)</t>
  </si>
  <si>
    <t>螺丝42(um)</t>
  </si>
  <si>
    <t>螺丝43(um)</t>
  </si>
  <si>
    <t>螺丝44(um)</t>
  </si>
  <si>
    <t>螺丝45(um)</t>
  </si>
  <si>
    <t>螺丝46(um)</t>
  </si>
  <si>
    <t>螺丝47(um)</t>
  </si>
  <si>
    <t>螺丝48(um)</t>
  </si>
  <si>
    <t>螺丝49(um)</t>
  </si>
  <si>
    <t>螺丝50(um)</t>
  </si>
  <si>
    <t>螺丝51(um)</t>
  </si>
  <si>
    <t>螺丝52(um)</t>
  </si>
  <si>
    <t>螺丝53(um)</t>
  </si>
  <si>
    <t>螺丝54(um)</t>
  </si>
  <si>
    <t>螺丝55(um)</t>
  </si>
  <si>
    <t>螺丝56(um)</t>
  </si>
  <si>
    <t>螺丝57(um)</t>
  </si>
  <si>
    <t>螺丝58(um)</t>
  </si>
  <si>
    <t>螺丝59(um)</t>
  </si>
  <si>
    <t>螺丝60(um)</t>
  </si>
  <si>
    <t>螺丝61(um)</t>
  </si>
  <si>
    <t>螺丝62(um)</t>
  </si>
  <si>
    <t>螺丝63(um)</t>
  </si>
  <si>
    <t>螺丝64(um)</t>
  </si>
  <si>
    <t>螺丝65(um)</t>
  </si>
  <si>
    <t>螺丝66(um)</t>
  </si>
  <si>
    <t>螺丝67(um)</t>
  </si>
  <si>
    <t>螺丝68(um)</t>
  </si>
  <si>
    <t>螺丝69(um)</t>
  </si>
  <si>
    <t>螺丝70(um)</t>
  </si>
  <si>
    <t>螺丝71(um)</t>
  </si>
  <si>
    <t>螺丝72(um)</t>
  </si>
  <si>
    <t>螺丝73(um)</t>
  </si>
  <si>
    <t>螺丝74(um)</t>
  </si>
  <si>
    <t>螺丝75(um)</t>
  </si>
  <si>
    <t>螺丝76(um)</t>
  </si>
  <si>
    <t>螺丝77(um)</t>
  </si>
  <si>
    <t>螺丝78(um)</t>
  </si>
  <si>
    <t>螺丝79(um)</t>
  </si>
  <si>
    <t>螺丝80(um)</t>
  </si>
  <si>
    <t>螺丝81(um)</t>
  </si>
  <si>
    <t>螺丝82(um)</t>
  </si>
  <si>
    <t>样品0AD</t>
  </si>
  <si>
    <t>螺丝宽度(mm)</t>
  </si>
  <si>
    <t>总螺丝数</t>
  </si>
  <si>
    <t>左不工作螺丝数</t>
  </si>
  <si>
    <t>右不工作螺丝数</t>
  </si>
  <si>
    <t>收缩率(%)</t>
  </si>
  <si>
    <t>中心偏移(mm)</t>
  </si>
  <si>
    <t>螺丝号</t>
  </si>
  <si>
    <t>厚度(um)</t>
  </si>
  <si>
    <t>数量</t>
  </si>
  <si>
    <t>频数(%)</t>
  </si>
  <si>
    <t>正态分布(%)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</si>
</sst>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\ hh:mm:ss"/>
    <numFmt numFmtId="177" formatCode="0.0"/>
    <numFmt numFmtId="178" formatCode="0.000"/>
    <numFmt numFmtId="179" formatCode="0.00_ "/>
    <numFmt numFmtId="180" formatCode="0.0_ "/>
    <numFmt numFmtId="181" formatCode="0.0000_ "/>
  </numFmts>
  <fonts count="23">
    <font>
      <sz val="11"/>
      <color theme="1"/>
      <name val="宋体"/>
      <charset val="134"/>
      <scheme val="minor"/>
    </font>
    <font>
      <sz val="11"/>
      <name val="Calibri"/>
      <charset val="134"/>
    </font>
    <font>
      <sz val="11"/>
      <color theme="1"/>
      <name val="微软雅黑"/>
      <charset val="134"/>
    </font>
    <font>
      <sz val="11"/>
      <name val="宋体"/>
      <charset val="134"/>
    </font>
    <font>
      <sz val="18"/>
      <color theme="1"/>
      <name val="微软雅黑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>
      <alignment vertical="center"/>
    </xf>
    <xf numFmtId="0" fontId="0" fillId="4" borderId="0">
      <alignment vertical="center"/>
    </xf>
    <xf numFmtId="0" fontId="5" fillId="5" borderId="10">
      <alignment vertical="center"/>
    </xf>
    <xf numFmtId="44" fontId="0" fillId="0" borderId="0">
      <alignment vertical="center"/>
    </xf>
    <xf numFmtId="41" fontId="0" fillId="0" borderId="0">
      <alignment vertical="center"/>
    </xf>
    <xf numFmtId="0" fontId="0" fillId="6" borderId="0">
      <alignment vertical="center"/>
    </xf>
    <xf numFmtId="0" fontId="6" fillId="7" borderId="0">
      <alignment vertical="center"/>
    </xf>
    <xf numFmtId="43" fontId="0" fillId="0" borderId="0">
      <alignment vertical="center"/>
    </xf>
    <xf numFmtId="0" fontId="7" fillId="8" borderId="0">
      <alignment vertical="center"/>
    </xf>
    <xf numFmtId="0" fontId="8" fillId="0" borderId="0">
      <alignment vertical="center"/>
    </xf>
    <xf numFmtId="9" fontId="0" fillId="0" borderId="0">
      <alignment vertical="center"/>
    </xf>
    <xf numFmtId="0" fontId="9" fillId="0" borderId="0">
      <alignment vertical="center"/>
    </xf>
    <xf numFmtId="0" fontId="0" fillId="9" borderId="11">
      <alignment vertical="center"/>
    </xf>
    <xf numFmtId="0" fontId="7" fillId="1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0" borderId="12">
      <alignment vertical="center"/>
    </xf>
    <xf numFmtId="0" fontId="15" fillId="0" borderId="12">
      <alignment vertical="center"/>
    </xf>
    <xf numFmtId="0" fontId="7" fillId="11" borderId="0">
      <alignment vertical="center"/>
    </xf>
    <xf numFmtId="0" fontId="10" fillId="0" borderId="13">
      <alignment vertical="center"/>
    </xf>
    <xf numFmtId="0" fontId="7" fillId="12" borderId="0">
      <alignment vertical="center"/>
    </xf>
    <xf numFmtId="0" fontId="16" fillId="13" borderId="14">
      <alignment vertical="center"/>
    </xf>
    <xf numFmtId="0" fontId="17" fillId="13" borderId="10">
      <alignment vertical="center"/>
    </xf>
    <xf numFmtId="0" fontId="18" fillId="14" borderId="15">
      <alignment vertical="center"/>
    </xf>
    <xf numFmtId="0" fontId="0" fillId="15" borderId="0">
      <alignment vertical="center"/>
    </xf>
    <xf numFmtId="0" fontId="7" fillId="16" borderId="0">
      <alignment vertical="center"/>
    </xf>
    <xf numFmtId="0" fontId="19" fillId="0" borderId="16">
      <alignment vertical="center"/>
    </xf>
    <xf numFmtId="0" fontId="20" fillId="0" borderId="17">
      <alignment vertical="center"/>
    </xf>
    <xf numFmtId="0" fontId="21" fillId="17" borderId="0">
      <alignment vertical="center"/>
    </xf>
    <xf numFmtId="0" fontId="22" fillId="18" borderId="0">
      <alignment vertical="center"/>
    </xf>
    <xf numFmtId="0" fontId="0" fillId="19" borderId="0">
      <alignment vertical="center"/>
    </xf>
    <xf numFmtId="0" fontId="7" fillId="20" borderId="0">
      <alignment vertical="center"/>
    </xf>
    <xf numFmtId="0" fontId="0" fillId="21" borderId="0">
      <alignment vertical="center"/>
    </xf>
    <xf numFmtId="0" fontId="0" fillId="22" borderId="0">
      <alignment vertical="center"/>
    </xf>
    <xf numFmtId="0" fontId="0" fillId="23" borderId="0">
      <alignment vertical="center"/>
    </xf>
    <xf numFmtId="0" fontId="0" fillId="24" borderId="0">
      <alignment vertical="center"/>
    </xf>
    <xf numFmtId="0" fontId="7" fillId="25" borderId="0">
      <alignment vertical="center"/>
    </xf>
    <xf numFmtId="0" fontId="7" fillId="26" borderId="0">
      <alignment vertical="center"/>
    </xf>
    <xf numFmtId="0" fontId="0" fillId="27" borderId="0">
      <alignment vertical="center"/>
    </xf>
    <xf numFmtId="0" fontId="0" fillId="28" borderId="0">
      <alignment vertical="center"/>
    </xf>
    <xf numFmtId="0" fontId="7" fillId="29" borderId="0">
      <alignment vertical="center"/>
    </xf>
    <xf numFmtId="0" fontId="0" fillId="30" borderId="0">
      <alignment vertical="center"/>
    </xf>
    <xf numFmtId="0" fontId="7" fillId="31" borderId="0">
      <alignment vertical="center"/>
    </xf>
    <xf numFmtId="0" fontId="7" fillId="32" borderId="0">
      <alignment vertical="center"/>
    </xf>
    <xf numFmtId="0" fontId="0" fillId="33" borderId="0">
      <alignment vertical="center"/>
    </xf>
    <xf numFmtId="0" fontId="7" fillId="34" borderId="0">
      <alignment vertical="center"/>
    </xf>
  </cellStyleXfs>
  <cellXfs count="47">
    <xf numFmtId="0" fontId="0" fillId="0" borderId="0" xfId="0" applyNumberFormat="1" applyFont="1" applyFill="1" applyBorder="1" applyAlignment="1" applyProtection="1">
      <alignment vertical="center"/>
    </xf>
    <xf numFmtId="1" fontId="1" fillId="2" borderId="1" xfId="0" applyNumberFormat="1" applyFont="1" applyFill="1" applyBorder="1" applyAlignment="1" applyProtection="1"/>
    <xf numFmtId="0" fontId="0" fillId="2" borderId="1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vertical="center"/>
    </xf>
    <xf numFmtId="1" fontId="1" fillId="0" borderId="1" xfId="0" applyNumberFormat="1" applyFont="1" applyBorder="1" applyAlignment="1" applyProtection="1"/>
    <xf numFmtId="0" fontId="0" fillId="0" borderId="1" xfId="0" applyNumberFormat="1" applyFont="1" applyFill="1" applyBorder="1" applyAlignment="1" applyProtection="1">
      <alignment vertical="center"/>
    </xf>
    <xf numFmtId="0" fontId="1" fillId="0" borderId="0" xfId="0" applyNumberFormat="1" applyFont="1" applyAlignment="1" applyProtection="1"/>
    <xf numFmtId="176" fontId="1" fillId="2" borderId="1" xfId="0" applyNumberFormat="1" applyFont="1" applyFill="1" applyBorder="1" applyAlignment="1" applyProtection="1"/>
    <xf numFmtId="2" fontId="1" fillId="2" borderId="1" xfId="0" applyNumberFormat="1" applyFont="1" applyFill="1" applyBorder="1" applyAlignment="1" applyProtection="1"/>
    <xf numFmtId="177" fontId="1" fillId="2" borderId="1" xfId="0" applyNumberFormat="1" applyFont="1" applyFill="1" applyBorder="1" applyAlignment="1" applyProtection="1"/>
    <xf numFmtId="178" fontId="1" fillId="2" borderId="1" xfId="0" applyNumberFormat="1" applyFont="1" applyFill="1" applyBorder="1" applyAlignment="1" applyProtection="1"/>
    <xf numFmtId="176" fontId="1" fillId="0" borderId="1" xfId="0" applyNumberFormat="1" applyFont="1" applyBorder="1" applyAlignment="1" applyProtection="1"/>
    <xf numFmtId="2" fontId="1" fillId="0" borderId="1" xfId="0" applyNumberFormat="1" applyFont="1" applyBorder="1" applyAlignment="1" applyProtection="1"/>
    <xf numFmtId="177" fontId="1" fillId="0" borderId="1" xfId="0" applyNumberFormat="1" applyFont="1" applyBorder="1" applyAlignment="1" applyProtection="1"/>
    <xf numFmtId="178" fontId="1" fillId="0" borderId="1" xfId="0" applyNumberFormat="1" applyFont="1" applyBorder="1" applyAlignment="1" applyProtection="1"/>
    <xf numFmtId="177" fontId="3" fillId="2" borderId="1" xfId="0" applyNumberFormat="1" applyFont="1" applyFill="1" applyBorder="1" applyAlignment="1" applyProtection="1"/>
    <xf numFmtId="0" fontId="1" fillId="0" borderId="1" xfId="0" applyNumberFormat="1" applyFont="1" applyBorder="1" applyAlignment="1" applyProtection="1"/>
    <xf numFmtId="0" fontId="3" fillId="2" borderId="2" xfId="0" applyNumberFormat="1" applyFont="1" applyFill="1" applyBorder="1" applyAlignment="1" applyProtection="1"/>
    <xf numFmtId="0" fontId="1" fillId="0" borderId="3" xfId="0" applyNumberFormat="1" applyFont="1" applyBorder="1" applyAlignment="1" applyProtection="1"/>
    <xf numFmtId="0" fontId="3" fillId="2" borderId="4" xfId="0" applyNumberFormat="1" applyFont="1" applyFill="1" applyBorder="1" applyAlignment="1" applyProtection="1"/>
    <xf numFmtId="0" fontId="1" fillId="0" borderId="5" xfId="0" applyNumberFormat="1" applyFont="1" applyBorder="1" applyAlignment="1" applyProtection="1"/>
    <xf numFmtId="0" fontId="1" fillId="0" borderId="6" xfId="0" applyNumberFormat="1" applyFont="1" applyBorder="1" applyAlignment="1" applyProtection="1"/>
    <xf numFmtId="0" fontId="1" fillId="0" borderId="7" xfId="0" applyNumberFormat="1" applyFont="1" applyBorder="1" applyAlignment="1" applyProtection="1"/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2" fillId="3" borderId="8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/>
    </xf>
    <xf numFmtId="22" fontId="0" fillId="0" borderId="1" xfId="0" applyNumberFormat="1" applyFont="1" applyFill="1" applyBorder="1" applyAlignment="1" applyProtection="1">
      <alignment horizontal="center" vertical="center"/>
    </xf>
    <xf numFmtId="22" fontId="2" fillId="3" borderId="1" xfId="0" applyNumberFormat="1" applyFont="1" applyFill="1" applyBorder="1" applyAlignment="1" applyProtection="1">
      <alignment horizontal="center" vertical="center"/>
    </xf>
    <xf numFmtId="180" fontId="0" fillId="0" borderId="1" xfId="0" applyNumberFormat="1" applyFont="1" applyFill="1" applyBorder="1" applyAlignment="1" applyProtection="1">
      <alignment horizontal="center" vertical="center"/>
    </xf>
    <xf numFmtId="0" fontId="2" fillId="3" borderId="4" xfId="0" applyNumberFormat="1" applyFont="1" applyFill="1" applyBorder="1" applyAlignment="1" applyProtection="1">
      <alignment horizontal="center" vertical="center"/>
    </xf>
    <xf numFmtId="0" fontId="2" fillId="3" borderId="5" xfId="0" applyNumberFormat="1" applyFont="1" applyFill="1" applyBorder="1" applyAlignment="1" applyProtection="1">
      <alignment horizontal="center" vertical="center"/>
    </xf>
    <xf numFmtId="179" fontId="0" fillId="0" borderId="5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/>
    </xf>
    <xf numFmtId="180" fontId="0" fillId="0" borderId="1" xfId="0" applyNumberFormat="1" applyFont="1" applyFill="1" applyBorder="1" applyAlignment="1" applyProtection="1">
      <alignment horizontal="left" vertical="center"/>
    </xf>
    <xf numFmtId="180" fontId="0" fillId="0" borderId="1" xfId="0" applyNumberFormat="1" applyFont="1" applyFill="1" applyBorder="1" applyAlignment="1" applyProtection="1">
      <alignment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180" fontId="0" fillId="0" borderId="9" xfId="0" applyNumberFormat="1" applyFont="1" applyFill="1" applyBorder="1" applyAlignment="1" applyProtection="1">
      <alignment horizontal="center" vertical="center"/>
    </xf>
    <xf numFmtId="22" fontId="0" fillId="0" borderId="9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center" vertical="center"/>
    </xf>
    <xf numFmtId="181" fontId="0" fillId="0" borderId="0" xfId="0" applyNumberFormat="1" applyFont="1" applyFill="1" applyBorder="1" applyAlignment="1" applyProtection="1">
      <alignment horizontal="left"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均值趋势图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26003424006087"/>
          <c:y val="0.175778546712803"/>
          <c:w val="0.883146281148944"/>
          <c:h val="0.644382929642445"/>
        </c:manualLayout>
      </c:layout>
      <c:scatterChart>
        <c:scatterStyle val="line"/>
        <c:varyColors val="0"/>
        <c:ser>
          <c:idx val="0"/>
          <c:order val="0"/>
          <c:tx>
            <c:strRef>
              <c:f>扫描数据!$N$1</c:f>
              <c:strCache>
                <c:ptCount val="1"/>
                <c:pt idx="0">
                  <c:v>平均值(um)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扫描数据!$A$2:$A$29</c:f>
              <c:numCache>
                <c:formatCode>yyyy\-mm\-dd\ hh:mm:ss</c:formatCode>
                <c:ptCount val="28"/>
                <c:pt idx="0">
                  <c:v>44708.9680382755</c:v>
                </c:pt>
                <c:pt idx="1">
                  <c:v>44708.9682813426</c:v>
                </c:pt>
                <c:pt idx="2">
                  <c:v>44708.9685248148</c:v>
                </c:pt>
                <c:pt idx="3">
                  <c:v>44708.9686813426</c:v>
                </c:pt>
                <c:pt idx="4">
                  <c:v>44708.9688381944</c:v>
                </c:pt>
                <c:pt idx="5">
                  <c:v>44708.9689953704</c:v>
                </c:pt>
                <c:pt idx="6">
                  <c:v>44708.9691523611</c:v>
                </c:pt>
                <c:pt idx="7">
                  <c:v>44708.9693092593</c:v>
                </c:pt>
                <c:pt idx="8">
                  <c:v>44708.9694660185</c:v>
                </c:pt>
                <c:pt idx="9">
                  <c:v>44708.9696233218</c:v>
                </c:pt>
                <c:pt idx="10">
                  <c:v>44708.9697802893</c:v>
                </c:pt>
                <c:pt idx="11">
                  <c:v>44708.9699369444</c:v>
                </c:pt>
                <c:pt idx="12">
                  <c:v>44708.970094294</c:v>
                </c:pt>
                <c:pt idx="13">
                  <c:v>44708.9702514468</c:v>
                </c:pt>
                <c:pt idx="14">
                  <c:v>44708.9704089699</c:v>
                </c:pt>
                <c:pt idx="15">
                  <c:v>44708.9705652546</c:v>
                </c:pt>
                <c:pt idx="16">
                  <c:v>44708.9707222454</c:v>
                </c:pt>
                <c:pt idx="17">
                  <c:v>44708.9708799306</c:v>
                </c:pt>
                <c:pt idx="18">
                  <c:v>44708.9710365857</c:v>
                </c:pt>
                <c:pt idx="19">
                  <c:v>44708.9711942014</c:v>
                </c:pt>
                <c:pt idx="20">
                  <c:v>44708.9713504282</c:v>
                </c:pt>
                <c:pt idx="21">
                  <c:v>44708.9715074884</c:v>
                </c:pt>
                <c:pt idx="22">
                  <c:v>44708.9716654861</c:v>
                </c:pt>
                <c:pt idx="23">
                  <c:v>44708.9718217824</c:v>
                </c:pt>
                <c:pt idx="24">
                  <c:v>44708.9719786806</c:v>
                </c:pt>
                <c:pt idx="25">
                  <c:v>44708.9721359491</c:v>
                </c:pt>
                <c:pt idx="26">
                  <c:v>44708.9722928704</c:v>
                </c:pt>
                <c:pt idx="27">
                  <c:v>44708.9724497801</c:v>
                </c:pt>
              </c:numCache>
            </c:numRef>
          </c:xVal>
          <c:yVal>
            <c:numRef>
              <c:f>扫描数据!$N$2:$N$29</c:f>
              <c:numCache>
                <c:formatCode>0.00</c:formatCode>
                <c:ptCount val="28"/>
                <c:pt idx="0">
                  <c:v>101.938181818182</c:v>
                </c:pt>
                <c:pt idx="1">
                  <c:v>101.873409090909</c:v>
                </c:pt>
                <c:pt idx="2">
                  <c:v>101.891212121212</c:v>
                </c:pt>
                <c:pt idx="3">
                  <c:v>101.880227272727</c:v>
                </c:pt>
                <c:pt idx="4">
                  <c:v>101.878693181818</c:v>
                </c:pt>
                <c:pt idx="5">
                  <c:v>101.896079545455</c:v>
                </c:pt>
                <c:pt idx="6">
                  <c:v>101.878068181818</c:v>
                </c:pt>
                <c:pt idx="7">
                  <c:v>101.883295454545</c:v>
                </c:pt>
                <c:pt idx="8">
                  <c:v>101.871420454545</c:v>
                </c:pt>
                <c:pt idx="9">
                  <c:v>101.864147727273</c:v>
                </c:pt>
                <c:pt idx="10">
                  <c:v>101.889772727273</c:v>
                </c:pt>
                <c:pt idx="11">
                  <c:v>101.879090909091</c:v>
                </c:pt>
                <c:pt idx="12">
                  <c:v>101.891818181818</c:v>
                </c:pt>
                <c:pt idx="13">
                  <c:v>101.883863636364</c:v>
                </c:pt>
                <c:pt idx="14">
                  <c:v>101.875852272727</c:v>
                </c:pt>
                <c:pt idx="15">
                  <c:v>101.884943181818</c:v>
                </c:pt>
                <c:pt idx="16">
                  <c:v>101.882386363636</c:v>
                </c:pt>
                <c:pt idx="17">
                  <c:v>101.895852272727</c:v>
                </c:pt>
                <c:pt idx="18">
                  <c:v>101.892215909091</c:v>
                </c:pt>
                <c:pt idx="19">
                  <c:v>101.888238636364</c:v>
                </c:pt>
                <c:pt idx="20">
                  <c:v>101.882102272727</c:v>
                </c:pt>
                <c:pt idx="21">
                  <c:v>101.876306818182</c:v>
                </c:pt>
                <c:pt idx="22">
                  <c:v>101.876306818182</c:v>
                </c:pt>
                <c:pt idx="23">
                  <c:v>101.869829545455</c:v>
                </c:pt>
                <c:pt idx="24">
                  <c:v>101.882272727273</c:v>
                </c:pt>
                <c:pt idx="25">
                  <c:v>101.887727272727</c:v>
                </c:pt>
                <c:pt idx="26">
                  <c:v>101.900625</c:v>
                </c:pt>
                <c:pt idx="27">
                  <c:v>101.9075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扫描数据!$C$1</c:f>
              <c:strCache>
                <c:ptCount val="1"/>
                <c:pt idx="0">
                  <c:v>目标值(um)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扫描数据!$A$2:$A$29</c:f>
              <c:numCache>
                <c:formatCode>yyyy\-mm\-dd\ hh:mm:ss</c:formatCode>
                <c:ptCount val="28"/>
                <c:pt idx="0">
                  <c:v>44708.9680382755</c:v>
                </c:pt>
                <c:pt idx="1">
                  <c:v>44708.9682813426</c:v>
                </c:pt>
                <c:pt idx="2">
                  <c:v>44708.9685248148</c:v>
                </c:pt>
                <c:pt idx="3">
                  <c:v>44708.9686813426</c:v>
                </c:pt>
                <c:pt idx="4">
                  <c:v>44708.9688381944</c:v>
                </c:pt>
                <c:pt idx="5">
                  <c:v>44708.9689953704</c:v>
                </c:pt>
                <c:pt idx="6">
                  <c:v>44708.9691523611</c:v>
                </c:pt>
                <c:pt idx="7">
                  <c:v>44708.9693092593</c:v>
                </c:pt>
                <c:pt idx="8">
                  <c:v>44708.9694660185</c:v>
                </c:pt>
                <c:pt idx="9">
                  <c:v>44708.9696233218</c:v>
                </c:pt>
                <c:pt idx="10">
                  <c:v>44708.9697802893</c:v>
                </c:pt>
                <c:pt idx="11">
                  <c:v>44708.9699369444</c:v>
                </c:pt>
                <c:pt idx="12">
                  <c:v>44708.970094294</c:v>
                </c:pt>
                <c:pt idx="13">
                  <c:v>44708.9702514468</c:v>
                </c:pt>
                <c:pt idx="14">
                  <c:v>44708.9704089699</c:v>
                </c:pt>
                <c:pt idx="15">
                  <c:v>44708.9705652546</c:v>
                </c:pt>
                <c:pt idx="16">
                  <c:v>44708.9707222454</c:v>
                </c:pt>
                <c:pt idx="17">
                  <c:v>44708.9708799306</c:v>
                </c:pt>
                <c:pt idx="18">
                  <c:v>44708.9710365857</c:v>
                </c:pt>
                <c:pt idx="19">
                  <c:v>44708.9711942014</c:v>
                </c:pt>
                <c:pt idx="20">
                  <c:v>44708.9713504282</c:v>
                </c:pt>
                <c:pt idx="21">
                  <c:v>44708.9715074884</c:v>
                </c:pt>
                <c:pt idx="22">
                  <c:v>44708.9716654861</c:v>
                </c:pt>
                <c:pt idx="23">
                  <c:v>44708.9718217824</c:v>
                </c:pt>
                <c:pt idx="24">
                  <c:v>44708.9719786806</c:v>
                </c:pt>
                <c:pt idx="25">
                  <c:v>44708.9721359491</c:v>
                </c:pt>
                <c:pt idx="26">
                  <c:v>44708.9722928704</c:v>
                </c:pt>
                <c:pt idx="27">
                  <c:v>44708.9724497801</c:v>
                </c:pt>
              </c:numCache>
            </c:numRef>
          </c:xVal>
          <c:yVal>
            <c:numRef>
              <c:f>扫描数据!$C$2:$C$29</c:f>
              <c:numCache>
                <c:formatCode>0.00</c:formatCode>
                <c:ptCount val="28"/>
                <c:pt idx="0">
                  <c:v>93</c:v>
                </c:pt>
                <c:pt idx="1">
                  <c:v>93</c:v>
                </c:pt>
                <c:pt idx="2">
                  <c:v>93</c:v>
                </c:pt>
                <c:pt idx="3">
                  <c:v>93</c:v>
                </c:pt>
                <c:pt idx="4">
                  <c:v>93</c:v>
                </c:pt>
                <c:pt idx="5">
                  <c:v>93</c:v>
                </c:pt>
                <c:pt idx="6">
                  <c:v>93</c:v>
                </c:pt>
                <c:pt idx="7">
                  <c:v>93</c:v>
                </c:pt>
                <c:pt idx="8">
                  <c:v>93</c:v>
                </c:pt>
                <c:pt idx="9">
                  <c:v>93</c:v>
                </c:pt>
                <c:pt idx="10">
                  <c:v>93</c:v>
                </c:pt>
                <c:pt idx="11">
                  <c:v>93</c:v>
                </c:pt>
                <c:pt idx="12">
                  <c:v>93</c:v>
                </c:pt>
                <c:pt idx="13">
                  <c:v>93</c:v>
                </c:pt>
                <c:pt idx="14">
                  <c:v>93</c:v>
                </c:pt>
                <c:pt idx="15">
                  <c:v>93</c:v>
                </c:pt>
                <c:pt idx="16">
                  <c:v>93</c:v>
                </c:pt>
                <c:pt idx="17">
                  <c:v>93</c:v>
                </c:pt>
                <c:pt idx="18">
                  <c:v>93</c:v>
                </c:pt>
                <c:pt idx="19">
                  <c:v>93</c:v>
                </c:pt>
                <c:pt idx="20">
                  <c:v>93</c:v>
                </c:pt>
                <c:pt idx="21">
                  <c:v>93</c:v>
                </c:pt>
                <c:pt idx="22">
                  <c:v>93</c:v>
                </c:pt>
                <c:pt idx="23">
                  <c:v>93</c:v>
                </c:pt>
                <c:pt idx="24">
                  <c:v>93</c:v>
                </c:pt>
                <c:pt idx="25">
                  <c:v>93</c:v>
                </c:pt>
                <c:pt idx="26">
                  <c:v>93</c:v>
                </c:pt>
                <c:pt idx="27">
                  <c:v>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549435"/>
        <c:axId val="674330916"/>
      </c:scatterChart>
      <c:valAx>
        <c:axId val="3685494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altLang="en-US"/>
                  <a:t>时间</a:t>
                </a:r>
                <a:endParaRPr lang="en-US" altLang="zh-C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hh:mm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74330916"/>
        <c:crosses val="autoZero"/>
        <c:crossBetween val="midCat"/>
      </c:valAx>
      <c:valAx>
        <c:axId val="674330916"/>
        <c:scaling>
          <c:orientation val="minMax"/>
          <c:max val="111.6"/>
          <c:min val="74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厚度</a:t>
                </a:r>
                <a:r>
                  <a:rPr lang="en-US" altLang="zh-CN"/>
                  <a:t>(um)</a:t>
                </a:r>
                <a:endParaRPr lang="en-US" altLang="zh-C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.0_);[Red]\(#,##0.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68549435"/>
        <c:crosses val="autoZero"/>
        <c:crossBetween val="midCat"/>
        <c:majorUnit val="9.3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44873501997337"/>
          <c:y val="0.0351787773933103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altLang="en-US"/>
              <a:t>横向扫描图</a:t>
            </a:r>
            <a:r>
              <a:rPr lang="en-US" altLang="zh-CN"/>
              <a:t> </a:t>
            </a:r>
            <a:endParaRPr lang="en-US" altLang="zh-CN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26003424006087"/>
          <c:y val="0.175778546712803"/>
          <c:w val="0.883146281148944"/>
          <c:h val="0.644382929642445"/>
        </c:manualLayout>
      </c:layout>
      <c:scatterChart>
        <c:scatterStyle val="line"/>
        <c:varyColors val="0"/>
        <c:ser>
          <c:idx val="0"/>
          <c:order val="0"/>
          <c:tx>
            <c:strRef>
              <c:f>扫描数据!$O$32</c:f>
              <c:strCache>
                <c:ptCount val="1"/>
                <c:pt idx="0">
                  <c:v>横向平均值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扫描数据!$P$31:$CS$31</c:f>
              <c:numCache>
                <c:formatCode>General</c:formatCode>
                <c:ptCount val="8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</c:numCache>
            </c:numRef>
          </c:xVal>
          <c:yVal>
            <c:numRef>
              <c:f>扫描数据!$P$32:$CS$32</c:f>
              <c:numCache>
                <c:formatCode>General</c:formatCode>
                <c:ptCount val="8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0.376111111111111</c:v>
                </c:pt>
                <c:pt idx="13">
                  <c:v>-0.276488095238095</c:v>
                </c:pt>
                <c:pt idx="14">
                  <c:v>3.18880952380952</c:v>
                </c:pt>
                <c:pt idx="15">
                  <c:v>65.335625</c:v>
                </c:pt>
                <c:pt idx="16">
                  <c:v>129.533779761905</c:v>
                </c:pt>
                <c:pt idx="17">
                  <c:v>165.048303571429</c:v>
                </c:pt>
                <c:pt idx="18">
                  <c:v>138.979047619048</c:v>
                </c:pt>
                <c:pt idx="19">
                  <c:v>110.023511904762</c:v>
                </c:pt>
                <c:pt idx="20">
                  <c:v>104.318273809524</c:v>
                </c:pt>
                <c:pt idx="21">
                  <c:v>103.088601190476</c:v>
                </c:pt>
                <c:pt idx="22">
                  <c:v>104.14744047619</c:v>
                </c:pt>
                <c:pt idx="23">
                  <c:v>104.421994047619</c:v>
                </c:pt>
                <c:pt idx="24">
                  <c:v>100.712380952381</c:v>
                </c:pt>
                <c:pt idx="25">
                  <c:v>96.6746726190477</c:v>
                </c:pt>
                <c:pt idx="26">
                  <c:v>97.0772321428571</c:v>
                </c:pt>
                <c:pt idx="27">
                  <c:v>101.449910714286</c:v>
                </c:pt>
                <c:pt idx="28">
                  <c:v>102.70880952381</c:v>
                </c:pt>
                <c:pt idx="29">
                  <c:v>102.962083333333</c:v>
                </c:pt>
                <c:pt idx="30">
                  <c:v>103.758511904762</c:v>
                </c:pt>
                <c:pt idx="31">
                  <c:v>105.911220238095</c:v>
                </c:pt>
                <c:pt idx="32">
                  <c:v>104.565386904762</c:v>
                </c:pt>
                <c:pt idx="33">
                  <c:v>101.109196428571</c:v>
                </c:pt>
                <c:pt idx="34">
                  <c:v>101.183958333333</c:v>
                </c:pt>
                <c:pt idx="35">
                  <c:v>106.442202380952</c:v>
                </c:pt>
                <c:pt idx="36">
                  <c:v>109.024910714286</c:v>
                </c:pt>
                <c:pt idx="37">
                  <c:v>107.428005952381</c:v>
                </c:pt>
                <c:pt idx="38">
                  <c:v>99.8299107142857</c:v>
                </c:pt>
                <c:pt idx="39">
                  <c:v>93.4249702380952</c:v>
                </c:pt>
                <c:pt idx="40">
                  <c:v>92.4753869047619</c:v>
                </c:pt>
                <c:pt idx="41">
                  <c:v>95.7499404761904</c:v>
                </c:pt>
                <c:pt idx="42">
                  <c:v>97.7616369047619</c:v>
                </c:pt>
                <c:pt idx="43">
                  <c:v>95.2595238095238</c:v>
                </c:pt>
                <c:pt idx="44">
                  <c:v>92.4086011904762</c:v>
                </c:pt>
                <c:pt idx="45">
                  <c:v>97.7170238095238</c:v>
                </c:pt>
                <c:pt idx="46">
                  <c:v>104.650178571429</c:v>
                </c:pt>
                <c:pt idx="47">
                  <c:v>106.696547619048</c:v>
                </c:pt>
                <c:pt idx="48">
                  <c:v>101.008660714286</c:v>
                </c:pt>
                <c:pt idx="49">
                  <c:v>94.3038988095238</c:v>
                </c:pt>
                <c:pt idx="50">
                  <c:v>95.7297321428572</c:v>
                </c:pt>
                <c:pt idx="51">
                  <c:v>103.493720238095</c:v>
                </c:pt>
                <c:pt idx="52">
                  <c:v>110.887202380952</c:v>
                </c:pt>
                <c:pt idx="53">
                  <c:v>112.04630952381</c:v>
                </c:pt>
                <c:pt idx="54">
                  <c:v>105.66068452381</c:v>
                </c:pt>
                <c:pt idx="55">
                  <c:v>99.6953869047619</c:v>
                </c:pt>
                <c:pt idx="56">
                  <c:v>98.5935416666667</c:v>
                </c:pt>
                <c:pt idx="57">
                  <c:v>104.227589285714</c:v>
                </c:pt>
                <c:pt idx="58">
                  <c:v>109.223333333333</c:v>
                </c:pt>
                <c:pt idx="59">
                  <c:v>107.932351190476</c:v>
                </c:pt>
                <c:pt idx="60">
                  <c:v>101.608392857143</c:v>
                </c:pt>
                <c:pt idx="61">
                  <c:v>95.5746726190476</c:v>
                </c:pt>
                <c:pt idx="62">
                  <c:v>100.00619047619</c:v>
                </c:pt>
                <c:pt idx="63">
                  <c:v>131.74994047619</c:v>
                </c:pt>
                <c:pt idx="64">
                  <c:v>168.927261904762</c:v>
                </c:pt>
                <c:pt idx="65">
                  <c:v>136.661845238095</c:v>
                </c:pt>
                <c:pt idx="66">
                  <c:v>72.7845238095238</c:v>
                </c:pt>
                <c:pt idx="67">
                  <c:v>4.56574404761905</c:v>
                </c:pt>
                <c:pt idx="68">
                  <c:v>-0.175892857142857</c:v>
                </c:pt>
                <c:pt idx="69">
                  <c:v>0.961130952380952</c:v>
                </c:pt>
                <c:pt idx="70">
                  <c:v>1.51666666666667</c:v>
                </c:pt>
                <c:pt idx="71">
                  <c:v>1.64116071428571</c:v>
                </c:pt>
                <c:pt idx="72">
                  <c:v>1.68389880952381</c:v>
                </c:pt>
                <c:pt idx="73">
                  <c:v>1.71443452380952</c:v>
                </c:pt>
                <c:pt idx="74">
                  <c:v>1.74026785714286</c:v>
                </c:pt>
                <c:pt idx="75">
                  <c:v>1.78886904761905</c:v>
                </c:pt>
                <c:pt idx="76">
                  <c:v>2.07</c:v>
                </c:pt>
                <c:pt idx="77">
                  <c:v>2.09</c:v>
                </c:pt>
                <c:pt idx="78">
                  <c:v>2.01</c:v>
                </c:pt>
                <c:pt idx="79">
                  <c:v>1.91</c:v>
                </c:pt>
                <c:pt idx="80">
                  <c:v>1.8</c:v>
                </c:pt>
                <c:pt idx="81">
                  <c:v>1.77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扫描数据!$A$29</c:f>
              <c:strCache>
                <c:ptCount val="1"/>
                <c:pt idx="0">
                  <c:v>2022-05-27 23:20:20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扫描数据!$P$31:$CS$31</c:f>
              <c:numCache>
                <c:formatCode>General</c:formatCode>
                <c:ptCount val="8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</c:numCache>
            </c:numRef>
          </c:xVal>
          <c:yVal>
            <c:numRef>
              <c:f>扫描数据!$P$29:$CS$29</c:f>
              <c:numCache>
                <c:formatCode>General</c:formatCode>
                <c:ptCount val="82"/>
                <c:pt idx="12" c:formatCode="0.00">
                  <c:v>0.3725</c:v>
                </c:pt>
                <c:pt idx="13" c:formatCode="0.00">
                  <c:v>-0.2175</c:v>
                </c:pt>
                <c:pt idx="14" c:formatCode="0.00">
                  <c:v>2.1125</c:v>
                </c:pt>
                <c:pt idx="15" c:formatCode="0.00">
                  <c:v>61.13</c:v>
                </c:pt>
                <c:pt idx="16" c:formatCode="0.00">
                  <c:v>126.3925</c:v>
                </c:pt>
                <c:pt idx="17" c:formatCode="0.00">
                  <c:v>163.135</c:v>
                </c:pt>
                <c:pt idx="18" c:formatCode="0.00">
                  <c:v>140.275</c:v>
                </c:pt>
                <c:pt idx="19" c:formatCode="0.00">
                  <c:v>110.2575</c:v>
                </c:pt>
                <c:pt idx="20" c:formatCode="0.00">
                  <c:v>104.3875</c:v>
                </c:pt>
                <c:pt idx="21" c:formatCode="0.00">
                  <c:v>103.0175</c:v>
                </c:pt>
                <c:pt idx="22" c:formatCode="0.00">
                  <c:v>104.105</c:v>
                </c:pt>
                <c:pt idx="23" c:formatCode="0.00">
                  <c:v>104.545</c:v>
                </c:pt>
                <c:pt idx="24" c:formatCode="0.00">
                  <c:v>100.87</c:v>
                </c:pt>
                <c:pt idx="25" c:formatCode="0.00">
                  <c:v>96.8575</c:v>
                </c:pt>
                <c:pt idx="26" c:formatCode="0.00">
                  <c:v>96.91</c:v>
                </c:pt>
                <c:pt idx="27" c:formatCode="0.00">
                  <c:v>101.3975</c:v>
                </c:pt>
                <c:pt idx="28" c:formatCode="0.00">
                  <c:v>102.695</c:v>
                </c:pt>
                <c:pt idx="29" c:formatCode="0.00">
                  <c:v>103.0575</c:v>
                </c:pt>
                <c:pt idx="30" c:formatCode="0.00">
                  <c:v>103.7925</c:v>
                </c:pt>
                <c:pt idx="31" c:formatCode="0.00">
                  <c:v>105.93</c:v>
                </c:pt>
                <c:pt idx="32" c:formatCode="0.00">
                  <c:v>104.715</c:v>
                </c:pt>
                <c:pt idx="33" c:formatCode="0.00">
                  <c:v>101.195</c:v>
                </c:pt>
                <c:pt idx="34" c:formatCode="0.00">
                  <c:v>101.16</c:v>
                </c:pt>
                <c:pt idx="35" c:formatCode="0.00">
                  <c:v>106.345</c:v>
                </c:pt>
                <c:pt idx="36" c:formatCode="0.00">
                  <c:v>109.16</c:v>
                </c:pt>
                <c:pt idx="37" c:formatCode="0.00">
                  <c:v>107.6375</c:v>
                </c:pt>
                <c:pt idx="38" c:formatCode="0.00">
                  <c:v>100.1675</c:v>
                </c:pt>
                <c:pt idx="39" c:formatCode="0.00">
                  <c:v>93.6025</c:v>
                </c:pt>
                <c:pt idx="40" c:formatCode="0.00">
                  <c:v>92.5025</c:v>
                </c:pt>
                <c:pt idx="41" c:formatCode="0.00">
                  <c:v>95.71</c:v>
                </c:pt>
                <c:pt idx="42" c:formatCode="0.00">
                  <c:v>97.5825</c:v>
                </c:pt>
                <c:pt idx="43" c:formatCode="0.00">
                  <c:v>95.275</c:v>
                </c:pt>
                <c:pt idx="44" c:formatCode="0.00">
                  <c:v>92.4375</c:v>
                </c:pt>
                <c:pt idx="45" c:formatCode="0.00">
                  <c:v>97.7075</c:v>
                </c:pt>
                <c:pt idx="46" c:formatCode="0.00">
                  <c:v>104.5925</c:v>
                </c:pt>
                <c:pt idx="47" c:formatCode="0.00">
                  <c:v>106.6025</c:v>
                </c:pt>
                <c:pt idx="48" c:formatCode="0.00">
                  <c:v>101.1</c:v>
                </c:pt>
                <c:pt idx="49" c:formatCode="0.00">
                  <c:v>94.3475</c:v>
                </c:pt>
                <c:pt idx="50" c:formatCode="0.00">
                  <c:v>95.895</c:v>
                </c:pt>
                <c:pt idx="51" c:formatCode="0.00">
                  <c:v>103.275</c:v>
                </c:pt>
                <c:pt idx="52" c:formatCode="0.00">
                  <c:v>110.745</c:v>
                </c:pt>
                <c:pt idx="53" c:formatCode="0.00">
                  <c:v>111.8125</c:v>
                </c:pt>
                <c:pt idx="54" c:formatCode="0.00">
                  <c:v>105.8375</c:v>
                </c:pt>
                <c:pt idx="55" c:formatCode="0.00">
                  <c:v>99.8</c:v>
                </c:pt>
                <c:pt idx="56" c:formatCode="0.00">
                  <c:v>98.5175</c:v>
                </c:pt>
                <c:pt idx="57" c:formatCode="0.00">
                  <c:v>104.0125</c:v>
                </c:pt>
                <c:pt idx="58" c:formatCode="0.00">
                  <c:v>109.1725</c:v>
                </c:pt>
                <c:pt idx="59" c:formatCode="0.00">
                  <c:v>108.0525</c:v>
                </c:pt>
                <c:pt idx="60" c:formatCode="0.00">
                  <c:v>101.8025</c:v>
                </c:pt>
                <c:pt idx="61" c:formatCode="0.00">
                  <c:v>95.635</c:v>
                </c:pt>
                <c:pt idx="62" c:formatCode="0.00">
                  <c:v>99.71</c:v>
                </c:pt>
                <c:pt idx="63" c:formatCode="0.00">
                  <c:v>130.2575</c:v>
                </c:pt>
                <c:pt idx="64" c:formatCode="0.00">
                  <c:v>167.965</c:v>
                </c:pt>
                <c:pt idx="65" c:formatCode="0.00">
                  <c:v>136.67</c:v>
                </c:pt>
                <c:pt idx="66" c:formatCode="0.00">
                  <c:v>74.0075</c:v>
                </c:pt>
                <c:pt idx="67" c:formatCode="0.00">
                  <c:v>5.2075</c:v>
                </c:pt>
                <c:pt idx="68" c:formatCode="0.00">
                  <c:v>-0.21</c:v>
                </c:pt>
                <c:pt idx="69" c:formatCode="0.00">
                  <c:v>0.9575</c:v>
                </c:pt>
                <c:pt idx="70" c:formatCode="0.00">
                  <c:v>1.52</c:v>
                </c:pt>
                <c:pt idx="71" c:formatCode="0.00">
                  <c:v>1.6575</c:v>
                </c:pt>
                <c:pt idx="72" c:formatCode="0.00">
                  <c:v>1.685</c:v>
                </c:pt>
                <c:pt idx="73" c:formatCode="0.00">
                  <c:v>1.7275</c:v>
                </c:pt>
                <c:pt idx="74" c:formatCode="0.00">
                  <c:v>1.745</c:v>
                </c:pt>
                <c:pt idx="75" c:formatCode="0.00">
                  <c:v>1.84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扫描数据!$A$21</c:f>
              <c:strCache>
                <c:ptCount val="1"/>
                <c:pt idx="0">
                  <c:v>2022-05-27 23:18:31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扫描数据!$P$31:$CS$31</c:f>
              <c:numCache>
                <c:formatCode>General</c:formatCode>
                <c:ptCount val="8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</c:numCache>
            </c:numRef>
          </c:xVal>
          <c:yVal>
            <c:numRef>
              <c:f>扫描数据!$P$21:$CS$21</c:f>
              <c:numCache>
                <c:formatCode>General</c:formatCode>
                <c:ptCount val="82"/>
                <c:pt idx="12" c:formatCode="0.00">
                  <c:v>0.47</c:v>
                </c:pt>
                <c:pt idx="13" c:formatCode="0.00">
                  <c:v>-0.19</c:v>
                </c:pt>
                <c:pt idx="14" c:formatCode="0.00">
                  <c:v>3.08</c:v>
                </c:pt>
                <c:pt idx="15" c:formatCode="0.00">
                  <c:v>65.1775</c:v>
                </c:pt>
                <c:pt idx="16" c:formatCode="0.00">
                  <c:v>129.165</c:v>
                </c:pt>
                <c:pt idx="17" c:formatCode="0.00">
                  <c:v>164.6725</c:v>
                </c:pt>
                <c:pt idx="18" c:formatCode="0.00">
                  <c:v>138.7</c:v>
                </c:pt>
                <c:pt idx="19" c:formatCode="0.00">
                  <c:v>109.9025</c:v>
                </c:pt>
                <c:pt idx="20" c:formatCode="0.00">
                  <c:v>104.2875</c:v>
                </c:pt>
                <c:pt idx="21" c:formatCode="0.00">
                  <c:v>103.0425</c:v>
                </c:pt>
                <c:pt idx="22" c:formatCode="0.00">
                  <c:v>104.1725</c:v>
                </c:pt>
                <c:pt idx="23" c:formatCode="0.00">
                  <c:v>104.3875</c:v>
                </c:pt>
                <c:pt idx="24" c:formatCode="0.00">
                  <c:v>100.7275</c:v>
                </c:pt>
                <c:pt idx="25" c:formatCode="0.00">
                  <c:v>96.6225</c:v>
                </c:pt>
                <c:pt idx="26" c:formatCode="0.00">
                  <c:v>97.175</c:v>
                </c:pt>
                <c:pt idx="27" c:formatCode="0.00">
                  <c:v>101.47</c:v>
                </c:pt>
                <c:pt idx="28" c:formatCode="0.00">
                  <c:v>102.7675</c:v>
                </c:pt>
                <c:pt idx="29" c:formatCode="0.00">
                  <c:v>102.985</c:v>
                </c:pt>
                <c:pt idx="30" c:formatCode="0.00">
                  <c:v>103.8075</c:v>
                </c:pt>
                <c:pt idx="31" c:formatCode="0.00">
                  <c:v>105.955</c:v>
                </c:pt>
                <c:pt idx="32" c:formatCode="0.00">
                  <c:v>104.5075</c:v>
                </c:pt>
                <c:pt idx="33" c:formatCode="0.00">
                  <c:v>101.08</c:v>
                </c:pt>
                <c:pt idx="34" c:formatCode="0.00">
                  <c:v>101.1875</c:v>
                </c:pt>
                <c:pt idx="35" c:formatCode="0.00">
                  <c:v>106.5375</c:v>
                </c:pt>
                <c:pt idx="36" c:formatCode="0.00">
                  <c:v>109.0375</c:v>
                </c:pt>
                <c:pt idx="37" c:formatCode="0.00">
                  <c:v>107.4175</c:v>
                </c:pt>
                <c:pt idx="38" c:formatCode="0.00">
                  <c:v>99.76</c:v>
                </c:pt>
                <c:pt idx="39" c:formatCode="0.00">
                  <c:v>93.42</c:v>
                </c:pt>
                <c:pt idx="40" c:formatCode="0.00">
                  <c:v>92.475</c:v>
                </c:pt>
                <c:pt idx="41" c:formatCode="0.00">
                  <c:v>95.695</c:v>
                </c:pt>
                <c:pt idx="42" c:formatCode="0.00">
                  <c:v>97.77</c:v>
                </c:pt>
                <c:pt idx="43" c:formatCode="0.00">
                  <c:v>95.3125</c:v>
                </c:pt>
                <c:pt idx="44" c:formatCode="0.00">
                  <c:v>92.5175</c:v>
                </c:pt>
                <c:pt idx="45" c:formatCode="0.00">
                  <c:v>97.725</c:v>
                </c:pt>
                <c:pt idx="46" c:formatCode="0.00">
                  <c:v>104.62</c:v>
                </c:pt>
                <c:pt idx="47" c:formatCode="0.00">
                  <c:v>106.725</c:v>
                </c:pt>
                <c:pt idx="48" c:formatCode="0.00">
                  <c:v>101.0475</c:v>
                </c:pt>
                <c:pt idx="49" c:formatCode="0.00">
                  <c:v>94.3375</c:v>
                </c:pt>
                <c:pt idx="50" c:formatCode="0.00">
                  <c:v>95.8125</c:v>
                </c:pt>
                <c:pt idx="51" c:formatCode="0.00">
                  <c:v>103.525</c:v>
                </c:pt>
                <c:pt idx="52" c:formatCode="0.00">
                  <c:v>110.8925</c:v>
                </c:pt>
                <c:pt idx="53" c:formatCode="0.00">
                  <c:v>111.9575</c:v>
                </c:pt>
                <c:pt idx="54" c:formatCode="0.00">
                  <c:v>105.5925</c:v>
                </c:pt>
                <c:pt idx="55" c:formatCode="0.00">
                  <c:v>99.6325</c:v>
                </c:pt>
                <c:pt idx="56" c:formatCode="0.00">
                  <c:v>98.56</c:v>
                </c:pt>
                <c:pt idx="57" c:formatCode="0.00">
                  <c:v>104.26</c:v>
                </c:pt>
                <c:pt idx="58" c:formatCode="0.00">
                  <c:v>109.2675</c:v>
                </c:pt>
                <c:pt idx="59" c:formatCode="0.00">
                  <c:v>107.9275</c:v>
                </c:pt>
                <c:pt idx="60" c:formatCode="0.00">
                  <c:v>101.575</c:v>
                </c:pt>
                <c:pt idx="61" c:formatCode="0.00">
                  <c:v>95.5425</c:v>
                </c:pt>
                <c:pt idx="62" c:formatCode="0.00">
                  <c:v>100.0625</c:v>
                </c:pt>
                <c:pt idx="63" c:formatCode="0.00">
                  <c:v>132.08</c:v>
                </c:pt>
                <c:pt idx="64" c:formatCode="0.00">
                  <c:v>168.625</c:v>
                </c:pt>
                <c:pt idx="65" c:formatCode="0.00">
                  <c:v>135.8575</c:v>
                </c:pt>
                <c:pt idx="66" c:formatCode="0.00">
                  <c:v>71.715</c:v>
                </c:pt>
                <c:pt idx="67" c:formatCode="0.00">
                  <c:v>4.1275</c:v>
                </c:pt>
                <c:pt idx="68" c:formatCode="0.00">
                  <c:v>-0.1375</c:v>
                </c:pt>
                <c:pt idx="69" c:formatCode="0.00">
                  <c:v>0.9875</c:v>
                </c:pt>
                <c:pt idx="70" c:formatCode="0.00">
                  <c:v>1.535</c:v>
                </c:pt>
                <c:pt idx="71" c:formatCode="0.00">
                  <c:v>1.63</c:v>
                </c:pt>
                <c:pt idx="72" c:formatCode="0.00">
                  <c:v>1.6825</c:v>
                </c:pt>
                <c:pt idx="73" c:formatCode="0.00">
                  <c:v>1.6975</c:v>
                </c:pt>
                <c:pt idx="74" c:formatCode="0.00">
                  <c:v>1.72</c:v>
                </c:pt>
                <c:pt idx="75" c:formatCode="0.00">
                  <c:v>1.71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扫描数据!$A$11</c:f>
              <c:strCache>
                <c:ptCount val="1"/>
                <c:pt idx="0">
                  <c:v>2022-05-27 23:16:15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扫描数据!$P$31:$CS$31</c:f>
              <c:numCache>
                <c:formatCode>General</c:formatCode>
                <c:ptCount val="8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</c:numCache>
            </c:numRef>
          </c:xVal>
          <c:yVal>
            <c:numRef>
              <c:f>扫描数据!$P$11:$CS$11</c:f>
              <c:numCache>
                <c:formatCode>General</c:formatCode>
                <c:ptCount val="82"/>
                <c:pt idx="12" c:formatCode="0.00">
                  <c:v>0.2925</c:v>
                </c:pt>
                <c:pt idx="13" c:formatCode="0.00">
                  <c:v>-0.2875</c:v>
                </c:pt>
                <c:pt idx="14" c:formatCode="0.00">
                  <c:v>4.79</c:v>
                </c:pt>
                <c:pt idx="15" c:formatCode="0.00">
                  <c:v>71.05</c:v>
                </c:pt>
                <c:pt idx="16" c:formatCode="0.00">
                  <c:v>133.6075</c:v>
                </c:pt>
                <c:pt idx="17" c:formatCode="0.00">
                  <c:v>167.0875</c:v>
                </c:pt>
                <c:pt idx="18" c:formatCode="0.00">
                  <c:v>137.1275</c:v>
                </c:pt>
                <c:pt idx="19" c:formatCode="0.00">
                  <c:v>109.7925</c:v>
                </c:pt>
                <c:pt idx="20" c:formatCode="0.00">
                  <c:v>104.4325</c:v>
                </c:pt>
                <c:pt idx="21" c:formatCode="0.00">
                  <c:v>103.15</c:v>
                </c:pt>
                <c:pt idx="22" c:formatCode="0.00">
                  <c:v>104.1925</c:v>
                </c:pt>
                <c:pt idx="23" c:formatCode="0.00">
                  <c:v>104.26</c:v>
                </c:pt>
                <c:pt idx="24" c:formatCode="0.00">
                  <c:v>100.5175</c:v>
                </c:pt>
                <c:pt idx="25" c:formatCode="0.00">
                  <c:v>96.345</c:v>
                </c:pt>
                <c:pt idx="26" c:formatCode="0.00">
                  <c:v>97.2875</c:v>
                </c:pt>
                <c:pt idx="27" c:formatCode="0.00">
                  <c:v>101.6425</c:v>
                </c:pt>
                <c:pt idx="28" c:formatCode="0.00">
                  <c:v>102.8225</c:v>
                </c:pt>
                <c:pt idx="29" c:formatCode="0.00">
                  <c:v>102.7975</c:v>
                </c:pt>
                <c:pt idx="30" c:formatCode="0.00">
                  <c:v>103.5975</c:v>
                </c:pt>
                <c:pt idx="31" c:formatCode="0.00">
                  <c:v>105.8675</c:v>
                </c:pt>
                <c:pt idx="32" c:formatCode="0.00">
                  <c:v>104.4875</c:v>
                </c:pt>
                <c:pt idx="33" c:formatCode="0.00">
                  <c:v>101.03</c:v>
                </c:pt>
                <c:pt idx="34" c:formatCode="0.00">
                  <c:v>101.2825</c:v>
                </c:pt>
                <c:pt idx="35" c:formatCode="0.00">
                  <c:v>106.5275</c:v>
                </c:pt>
                <c:pt idx="36" c:formatCode="0.00">
                  <c:v>108.91</c:v>
                </c:pt>
                <c:pt idx="37" c:formatCode="0.00">
                  <c:v>107.16</c:v>
                </c:pt>
                <c:pt idx="38" c:formatCode="0.00">
                  <c:v>99.39</c:v>
                </c:pt>
                <c:pt idx="39" c:formatCode="0.00">
                  <c:v>93.2</c:v>
                </c:pt>
                <c:pt idx="40" c:formatCode="0.00">
                  <c:v>92.225</c:v>
                </c:pt>
                <c:pt idx="41" c:formatCode="0.00">
                  <c:v>95.785</c:v>
                </c:pt>
                <c:pt idx="42" c:formatCode="0.00">
                  <c:v>97.8325</c:v>
                </c:pt>
                <c:pt idx="43" c:formatCode="0.00">
                  <c:v>95.4275</c:v>
                </c:pt>
                <c:pt idx="44" c:formatCode="0.00">
                  <c:v>92.435</c:v>
                </c:pt>
                <c:pt idx="45" c:formatCode="0.00">
                  <c:v>97.5225</c:v>
                </c:pt>
                <c:pt idx="46" c:formatCode="0.00">
                  <c:v>104.68</c:v>
                </c:pt>
                <c:pt idx="47" c:formatCode="0.00">
                  <c:v>106.5875</c:v>
                </c:pt>
                <c:pt idx="48" c:formatCode="0.00">
                  <c:v>101.045</c:v>
                </c:pt>
                <c:pt idx="49" c:formatCode="0.00">
                  <c:v>94.1825</c:v>
                </c:pt>
                <c:pt idx="50" c:formatCode="0.00">
                  <c:v>95.9125</c:v>
                </c:pt>
                <c:pt idx="51" c:formatCode="0.00">
                  <c:v>103.87</c:v>
                </c:pt>
                <c:pt idx="52" c:formatCode="0.00">
                  <c:v>111.11</c:v>
                </c:pt>
                <c:pt idx="53" c:formatCode="0.00">
                  <c:v>112.0375</c:v>
                </c:pt>
                <c:pt idx="54" c:formatCode="0.00">
                  <c:v>105.435</c:v>
                </c:pt>
                <c:pt idx="55" c:formatCode="0.00">
                  <c:v>99.58</c:v>
                </c:pt>
                <c:pt idx="56" c:formatCode="0.00">
                  <c:v>98.7325</c:v>
                </c:pt>
                <c:pt idx="57" c:formatCode="0.00">
                  <c:v>104.55</c:v>
                </c:pt>
                <c:pt idx="58" c:formatCode="0.00">
                  <c:v>109.3025</c:v>
                </c:pt>
                <c:pt idx="59" c:formatCode="0.00">
                  <c:v>107.81</c:v>
                </c:pt>
                <c:pt idx="60" c:formatCode="0.00">
                  <c:v>101.3175</c:v>
                </c:pt>
                <c:pt idx="61" c:formatCode="0.00">
                  <c:v>95.54</c:v>
                </c:pt>
                <c:pt idx="62" c:formatCode="0.00">
                  <c:v>100.41</c:v>
                </c:pt>
                <c:pt idx="63" c:formatCode="0.00">
                  <c:v>133.9625</c:v>
                </c:pt>
                <c:pt idx="64" c:formatCode="0.00">
                  <c:v>170.53</c:v>
                </c:pt>
                <c:pt idx="65" c:formatCode="0.00">
                  <c:v>137.0375</c:v>
                </c:pt>
                <c:pt idx="66" c:formatCode="0.00">
                  <c:v>71.39</c:v>
                </c:pt>
                <c:pt idx="67" c:formatCode="0.00">
                  <c:v>3.78</c:v>
                </c:pt>
                <c:pt idx="68" c:formatCode="0.00">
                  <c:v>-0.1525</c:v>
                </c:pt>
                <c:pt idx="69" c:formatCode="0.00">
                  <c:v>0.9425</c:v>
                </c:pt>
                <c:pt idx="70" c:formatCode="0.00">
                  <c:v>1.4975</c:v>
                </c:pt>
                <c:pt idx="71" c:formatCode="0.00">
                  <c:v>1.645</c:v>
                </c:pt>
                <c:pt idx="72" c:formatCode="0.00">
                  <c:v>1.705</c:v>
                </c:pt>
                <c:pt idx="73" c:formatCode="0.00">
                  <c:v>1.715</c:v>
                </c:pt>
                <c:pt idx="74" c:formatCode="0.00">
                  <c:v>1.7175</c:v>
                </c:pt>
                <c:pt idx="75" c:formatCode="0.00">
                  <c:v>1.6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549435"/>
        <c:axId val="674330916"/>
      </c:scatterChart>
      <c:valAx>
        <c:axId val="3685494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altLang="en-US"/>
                  <a:t>螺丝号</a:t>
                </a:r>
                <a:endParaRPr lang="en-US" altLang="zh-C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74330916"/>
        <c:crosses val="autoZero"/>
        <c:crossBetween val="midCat"/>
      </c:valAx>
      <c:valAx>
        <c:axId val="674330916"/>
        <c:scaling>
          <c:orientation val="minMax"/>
          <c:max val="111.6"/>
          <c:min val="74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厚度</a:t>
                </a:r>
                <a:r>
                  <a:rPr lang="en-US" altLang="zh-CN"/>
                  <a:t>(um)</a:t>
                </a:r>
                <a:endParaRPr lang="en-US" altLang="zh-C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.0_);[Red]\(#,##0.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68549435"/>
        <c:crosses val="autoZero"/>
        <c:crossBetween val="midCat"/>
        <c:majorUnit val="9.3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44873501997337"/>
          <c:y val="0.0351787773933103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厚度直方图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926003424006087"/>
          <c:y val="0.175778546712803"/>
          <c:w val="0.883146281148944"/>
          <c:h val="0.644382929642445"/>
        </c:manualLayout>
      </c:layout>
      <c:scatterChart>
        <c:scatterStyle val="line"/>
        <c:varyColors val="0"/>
        <c:ser>
          <c:idx val="0"/>
          <c:order val="0"/>
          <c:tx>
            <c:strRef>
              <c:f>厚度直方图!$C$1</c:f>
              <c:strCache>
                <c:ptCount val="1"/>
                <c:pt idx="0">
                  <c:v>频数(%)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厚度直方图!$A$2:$A$23</c:f>
              <c:numCache>
                <c:formatCode>0</c:formatCode>
                <c:ptCount val="22"/>
                <c:pt idx="0">
                  <c:v>91</c:v>
                </c:pt>
                <c:pt idx="1">
                  <c:v>92</c:v>
                </c:pt>
                <c:pt idx="2">
                  <c:v>93</c:v>
                </c:pt>
                <c:pt idx="3">
                  <c:v>94</c:v>
                </c:pt>
                <c:pt idx="4">
                  <c:v>95</c:v>
                </c:pt>
                <c:pt idx="5">
                  <c:v>96</c:v>
                </c:pt>
                <c:pt idx="6">
                  <c:v>97</c:v>
                </c:pt>
                <c:pt idx="7">
                  <c:v>98</c:v>
                </c:pt>
                <c:pt idx="8">
                  <c:v>99</c:v>
                </c:pt>
                <c:pt idx="9">
                  <c:v>100</c:v>
                </c:pt>
                <c:pt idx="10">
                  <c:v>101</c:v>
                </c:pt>
                <c:pt idx="11">
                  <c:v>102</c:v>
                </c:pt>
                <c:pt idx="12">
                  <c:v>103</c:v>
                </c:pt>
                <c:pt idx="13">
                  <c:v>104</c:v>
                </c:pt>
                <c:pt idx="14">
                  <c:v>105</c:v>
                </c:pt>
                <c:pt idx="15">
                  <c:v>106</c:v>
                </c:pt>
                <c:pt idx="16">
                  <c:v>107</c:v>
                </c:pt>
                <c:pt idx="17">
                  <c:v>108</c:v>
                </c:pt>
                <c:pt idx="18">
                  <c:v>109</c:v>
                </c:pt>
                <c:pt idx="19">
                  <c:v>110</c:v>
                </c:pt>
                <c:pt idx="20">
                  <c:v>111</c:v>
                </c:pt>
                <c:pt idx="21">
                  <c:v>112</c:v>
                </c:pt>
              </c:numCache>
            </c:numRef>
          </c:xVal>
          <c:yVal>
            <c:numRef>
              <c:f>厚度直方图!$C$2:$C$23</c:f>
              <c:numCache>
                <c:formatCode>General</c:formatCode>
                <c:ptCount val="22"/>
                <c:pt idx="0">
                  <c:v>0.0811688311688312</c:v>
                </c:pt>
                <c:pt idx="1">
                  <c:v>4.46428571428571</c:v>
                </c:pt>
                <c:pt idx="2">
                  <c:v>2.27272727272727</c:v>
                </c:pt>
                <c:pt idx="3">
                  <c:v>2.27272727272727</c:v>
                </c:pt>
                <c:pt idx="4">
                  <c:v>9.00974025974026</c:v>
                </c:pt>
                <c:pt idx="5">
                  <c:v>3.00324675324675</c:v>
                </c:pt>
                <c:pt idx="6">
                  <c:v>6.00649350649351</c:v>
                </c:pt>
                <c:pt idx="7">
                  <c:v>2.43506493506494</c:v>
                </c:pt>
                <c:pt idx="8">
                  <c:v>4.9512987012987</c:v>
                </c:pt>
                <c:pt idx="9">
                  <c:v>5.35714285714286</c:v>
                </c:pt>
                <c:pt idx="10">
                  <c:v>10.0649350649351</c:v>
                </c:pt>
                <c:pt idx="11">
                  <c:v>3.97727272727273</c:v>
                </c:pt>
                <c:pt idx="12">
                  <c:v>7.87337662337662</c:v>
                </c:pt>
                <c:pt idx="13">
                  <c:v>13.2305194805195</c:v>
                </c:pt>
                <c:pt idx="14">
                  <c:v>4.38311688311688</c:v>
                </c:pt>
                <c:pt idx="15">
                  <c:v>4.70779220779221</c:v>
                </c:pt>
                <c:pt idx="16">
                  <c:v>3.8961038961039</c:v>
                </c:pt>
                <c:pt idx="17">
                  <c:v>1.54220779220779</c:v>
                </c:pt>
                <c:pt idx="18">
                  <c:v>5.03246753246753</c:v>
                </c:pt>
                <c:pt idx="19">
                  <c:v>2.75974025974026</c:v>
                </c:pt>
                <c:pt idx="20">
                  <c:v>1.21753246753247</c:v>
                </c:pt>
                <c:pt idx="21">
                  <c:v>1.46103896103896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厚度直方图!$D$1</c:f>
              <c:strCache>
                <c:ptCount val="1"/>
                <c:pt idx="0">
                  <c:v>正态分布(%)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厚度直方图!$A$2:$A$23</c:f>
              <c:numCache>
                <c:formatCode>0</c:formatCode>
                <c:ptCount val="22"/>
                <c:pt idx="0">
                  <c:v>91</c:v>
                </c:pt>
                <c:pt idx="1">
                  <c:v>92</c:v>
                </c:pt>
                <c:pt idx="2">
                  <c:v>93</c:v>
                </c:pt>
                <c:pt idx="3">
                  <c:v>94</c:v>
                </c:pt>
                <c:pt idx="4">
                  <c:v>95</c:v>
                </c:pt>
                <c:pt idx="5">
                  <c:v>96</c:v>
                </c:pt>
                <c:pt idx="6">
                  <c:v>97</c:v>
                </c:pt>
                <c:pt idx="7">
                  <c:v>98</c:v>
                </c:pt>
                <c:pt idx="8">
                  <c:v>99</c:v>
                </c:pt>
                <c:pt idx="9">
                  <c:v>100</c:v>
                </c:pt>
                <c:pt idx="10">
                  <c:v>101</c:v>
                </c:pt>
                <c:pt idx="11">
                  <c:v>102</c:v>
                </c:pt>
                <c:pt idx="12">
                  <c:v>103</c:v>
                </c:pt>
                <c:pt idx="13">
                  <c:v>104</c:v>
                </c:pt>
                <c:pt idx="14">
                  <c:v>105</c:v>
                </c:pt>
                <c:pt idx="15">
                  <c:v>106</c:v>
                </c:pt>
                <c:pt idx="16">
                  <c:v>107</c:v>
                </c:pt>
                <c:pt idx="17">
                  <c:v>108</c:v>
                </c:pt>
                <c:pt idx="18">
                  <c:v>109</c:v>
                </c:pt>
                <c:pt idx="19">
                  <c:v>110</c:v>
                </c:pt>
                <c:pt idx="20">
                  <c:v>111</c:v>
                </c:pt>
                <c:pt idx="21">
                  <c:v>112</c:v>
                </c:pt>
              </c:numCache>
            </c:numRef>
          </c:xVal>
          <c:yVal>
            <c:numRef>
              <c:f>厚度直方图!$D$2:$D$23</c:f>
              <c:numCache>
                <c:formatCode>General</c:formatCode>
                <c:ptCount val="22"/>
                <c:pt idx="0">
                  <c:v>0.741258204956128</c:v>
                </c:pt>
                <c:pt idx="1">
                  <c:v>1.12366283807736</c:v>
                </c:pt>
                <c:pt idx="2">
                  <c:v>1.63655551984285</c:v>
                </c:pt>
                <c:pt idx="3">
                  <c:v>2.29009600518584</c:v>
                </c:pt>
                <c:pt idx="4">
                  <c:v>3.07896573525267</c:v>
                </c:pt>
                <c:pt idx="5">
                  <c:v>3.97726238774551</c:v>
                </c:pt>
                <c:pt idx="6">
                  <c:v>4.93618981134085</c:v>
                </c:pt>
                <c:pt idx="7">
                  <c:v>5.8861005957665</c:v>
                </c:pt>
                <c:pt idx="8">
                  <c:v>6.74359887644761</c:v>
                </c:pt>
                <c:pt idx="9">
                  <c:v>7.42307758718932</c:v>
                </c:pt>
                <c:pt idx="10">
                  <c:v>7.85062966240858</c:v>
                </c:pt>
                <c:pt idx="11">
                  <c:v>7.97724999847332</c:v>
                </c:pt>
                <c:pt idx="12">
                  <c:v>7.78807517667581</c:v>
                </c:pt>
                <c:pt idx="13">
                  <c:v>7.30525345244308</c:v>
                </c:pt>
                <c:pt idx="14">
                  <c:v>6.5836792154153</c:v>
                </c:pt>
                <c:pt idx="15">
                  <c:v>5.70072716978015</c:v>
                </c:pt>
                <c:pt idx="16">
                  <c:v>4.7426390403876</c:v>
                </c:pt>
                <c:pt idx="17">
                  <c:v>3.79086316183281</c:v>
                </c:pt>
                <c:pt idx="18">
                  <c:v>2.91128260074696</c:v>
                </c:pt>
                <c:pt idx="19">
                  <c:v>2.14812150226968</c:v>
                </c:pt>
                <c:pt idx="20">
                  <c:v>1.52286547392415</c:v>
                </c:pt>
                <c:pt idx="21">
                  <c:v>1.03727153365641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549435"/>
        <c:axId val="674330916"/>
      </c:scatterChart>
      <c:valAx>
        <c:axId val="368549435"/>
        <c:scaling>
          <c:orientation val="minMax"/>
          <c:max val="111.6"/>
          <c:min val="74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altLang="en-US"/>
                  <a:t>厚度</a:t>
                </a:r>
                <a:r>
                  <a:rPr lang="en-US" altLang="zh-CN"/>
                  <a:t>(um)</a:t>
                </a:r>
                <a:endParaRPr lang="en-US" altLang="zh-C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74330916"/>
        <c:crosses val="autoZero"/>
        <c:crossBetween val="midCat"/>
      </c:valAx>
      <c:valAx>
        <c:axId val="6743309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altLang="en-US"/>
                  <a:t>频数</a:t>
                </a:r>
                <a:r>
                  <a:rPr lang="en-US" altLang="zh-CN"/>
                  <a:t>(%)</a:t>
                </a:r>
                <a:endParaRPr lang="en-US" altLang="zh-C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.0_);[Red]\(#,##0.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68549435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40593494388435"/>
          <c:y val="0.0351787773933103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19685</xdr:colOff>
      <xdr:row>8</xdr:row>
      <xdr:rowOff>104775</xdr:rowOff>
    </xdr:from>
    <xdr:to>
      <xdr:col>9</xdr:col>
      <xdr:colOff>0</xdr:colOff>
      <xdr:row>24</xdr:row>
      <xdr:rowOff>114300</xdr:rowOff>
    </xdr:to>
    <xdr:graphicFrame>
      <xdr:nvGraphicFramePr>
        <xdr:cNvPr id="4" name="均值趋势图"/>
        <xdr:cNvGraphicFramePr/>
      </xdr:nvGraphicFramePr>
      <xdr:xfrm>
        <a:off x="19685" y="1899920"/>
        <a:ext cx="5843905" cy="29356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</xdr:colOff>
      <xdr:row>28</xdr:row>
      <xdr:rowOff>41275</xdr:rowOff>
    </xdr:from>
    <xdr:to>
      <xdr:col>8</xdr:col>
      <xdr:colOff>704850</xdr:colOff>
      <xdr:row>44</xdr:row>
      <xdr:rowOff>50800</xdr:rowOff>
    </xdr:to>
    <xdr:graphicFrame>
      <xdr:nvGraphicFramePr>
        <xdr:cNvPr id="6" name="横向扫描图"/>
        <xdr:cNvGraphicFramePr/>
      </xdr:nvGraphicFramePr>
      <xdr:xfrm>
        <a:off x="1270" y="5509260"/>
        <a:ext cx="5862320" cy="29356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635</xdr:colOff>
      <xdr:row>51</xdr:row>
      <xdr:rowOff>38100</xdr:rowOff>
    </xdr:from>
    <xdr:to>
      <xdr:col>8</xdr:col>
      <xdr:colOff>866775</xdr:colOff>
      <xdr:row>67</xdr:row>
      <xdr:rowOff>47625</xdr:rowOff>
    </xdr:to>
    <xdr:graphicFrame>
      <xdr:nvGraphicFramePr>
        <xdr:cNvPr id="5" name="厚度直方图"/>
        <xdr:cNvGraphicFramePr/>
      </xdr:nvGraphicFramePr>
      <xdr:xfrm>
        <a:off x="635" y="9727565"/>
        <a:ext cx="5862955" cy="29356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9"/>
  <sheetViews>
    <sheetView tabSelected="1" topLeftCell="A24" workbookViewId="0">
      <selection activeCell="C7" sqref="C7"/>
    </sheetView>
  </sheetViews>
  <sheetFormatPr defaultColWidth="9" defaultRowHeight="14.4"/>
  <cols>
    <col min="1" max="9" width="9.5" customWidth="1"/>
  </cols>
  <sheetData>
    <row r="1" ht="32" customHeight="1" spans="1:9">
      <c r="A1" s="23" t="s">
        <v>0</v>
      </c>
      <c r="B1" s="24"/>
      <c r="C1" s="24"/>
      <c r="D1" s="24"/>
      <c r="E1" s="24"/>
      <c r="F1" s="24"/>
      <c r="G1" s="24"/>
      <c r="H1" s="24"/>
      <c r="I1" s="39"/>
    </row>
    <row r="2" ht="15" customHeight="1" spans="1:9">
      <c r="A2" s="25" t="s">
        <v>1</v>
      </c>
      <c r="B2" s="26"/>
      <c r="C2" s="27" t="s">
        <v>2</v>
      </c>
      <c r="D2" s="27"/>
      <c r="E2" s="27"/>
      <c r="F2" s="26" t="s">
        <v>3</v>
      </c>
      <c r="G2" s="26"/>
      <c r="H2" s="28" t="s">
        <v>4</v>
      </c>
      <c r="I2" s="40"/>
    </row>
    <row r="3" ht="15.6" spans="1:9">
      <c r="A3" s="25" t="s">
        <v>5</v>
      </c>
      <c r="B3" s="26"/>
      <c r="C3" s="28">
        <v>1</v>
      </c>
      <c r="D3" s="26" t="s">
        <v>6</v>
      </c>
      <c r="E3" s="26"/>
      <c r="F3" s="28">
        <f>COUNT(扫描数据!N2:N29)</f>
        <v>28</v>
      </c>
      <c r="G3" s="26" t="s">
        <v>7</v>
      </c>
      <c r="H3" s="26"/>
      <c r="I3" s="41">
        <v>1338.6</v>
      </c>
    </row>
    <row r="4" ht="15.6" spans="1:9">
      <c r="A4" s="25" t="s">
        <v>8</v>
      </c>
      <c r="B4" s="26"/>
      <c r="C4" s="29">
        <v>43538.6432228819</v>
      </c>
      <c r="D4" s="29"/>
      <c r="E4" s="29"/>
      <c r="F4" s="30" t="s">
        <v>9</v>
      </c>
      <c r="G4" s="29">
        <v>43539.089804838</v>
      </c>
      <c r="H4" s="29"/>
      <c r="I4" s="42"/>
    </row>
    <row r="5" ht="15.6" spans="1:9">
      <c r="A5" s="25" t="s">
        <v>10</v>
      </c>
      <c r="B5" s="26"/>
      <c r="C5" s="31">
        <v>93</v>
      </c>
      <c r="D5" s="26" t="s">
        <v>11</v>
      </c>
      <c r="E5" s="26"/>
      <c r="F5" s="31">
        <v>10</v>
      </c>
      <c r="G5" s="26" t="s">
        <v>12</v>
      </c>
      <c r="H5" s="26"/>
      <c r="I5" s="41">
        <f>C5*F5/100</f>
        <v>9.3</v>
      </c>
    </row>
    <row r="6" ht="15.6" spans="1:9">
      <c r="A6" s="25" t="s">
        <v>13</v>
      </c>
      <c r="B6" s="26"/>
      <c r="C6" s="31">
        <f>C5+I5</f>
        <v>102.3</v>
      </c>
      <c r="D6" s="26" t="s">
        <v>14</v>
      </c>
      <c r="E6" s="26"/>
      <c r="F6" s="31">
        <f>C5-I5</f>
        <v>83.7</v>
      </c>
      <c r="G6" s="26" t="s">
        <v>15</v>
      </c>
      <c r="H6" s="26"/>
      <c r="I6" s="41">
        <v>34.4</v>
      </c>
    </row>
    <row r="7" ht="15.6" spans="1:9">
      <c r="A7" s="25" t="s">
        <v>16</v>
      </c>
      <c r="B7" s="26"/>
      <c r="C7" s="31">
        <f>AVERAGE(扫描数据!AI2:BZ29)</f>
        <v>101.885765692641</v>
      </c>
      <c r="D7" s="26" t="s">
        <v>17</v>
      </c>
      <c r="E7" s="26"/>
      <c r="F7" s="31">
        <f>I7/C7*100</f>
        <v>9.92250302433868</v>
      </c>
      <c r="G7" s="26" t="s">
        <v>18</v>
      </c>
      <c r="H7" s="26"/>
      <c r="I7" s="41">
        <f>STDEV(扫描数据!AI2:BZ29)*2</f>
        <v>10.1096181822229</v>
      </c>
    </row>
    <row r="8" ht="16.35" spans="1:9">
      <c r="A8" s="32" t="s">
        <v>19</v>
      </c>
      <c r="B8" s="33"/>
      <c r="C8" s="34">
        <f>MIN((ABS(C6-C7)/(I7/2*3)),(ABS(F6-C7)/(I7/2*3)))</f>
        <v>0.0273161854313896</v>
      </c>
      <c r="D8" s="35"/>
      <c r="E8" s="35"/>
      <c r="F8" s="35"/>
      <c r="G8" s="35"/>
      <c r="H8" s="35"/>
      <c r="I8" s="43"/>
    </row>
    <row r="26" ht="15.6" spans="1:9">
      <c r="A26" s="36" t="s">
        <v>20</v>
      </c>
      <c r="B26" s="37">
        <f>AVERAGE(扫描数据!N2:N29)</f>
        <v>101.885765692641</v>
      </c>
      <c r="C26" s="36" t="s">
        <v>18</v>
      </c>
      <c r="D26" s="37">
        <f>STDEV(扫描数据!N2:N29)*2</f>
        <v>0.0282097616731115</v>
      </c>
      <c r="E26" s="36" t="s">
        <v>21</v>
      </c>
      <c r="F26" s="37">
        <f>MIN(扫描数据!N2:N29)</f>
        <v>101.864147727273</v>
      </c>
      <c r="G26" s="36" t="s">
        <v>22</v>
      </c>
      <c r="H26" s="37">
        <f>MAX(扫描数据!N2:N29)</f>
        <v>101.938181818182</v>
      </c>
      <c r="I26" s="44"/>
    </row>
    <row r="46" spans="1:1">
      <c r="A46" t="s">
        <v>23</v>
      </c>
    </row>
    <row r="47" ht="15.6" spans="1:8">
      <c r="A47" s="36" t="s">
        <v>20</v>
      </c>
      <c r="B47" s="37">
        <f>AVERAGE(扫描数据!AI32:BZ32)</f>
        <v>101.885765692641</v>
      </c>
      <c r="C47" s="36" t="s">
        <v>18</v>
      </c>
      <c r="D47" s="38">
        <f>STDEV(扫描数据!AI32:BZ32)*2</f>
        <v>10.2179435897361</v>
      </c>
      <c r="E47" s="36" t="s">
        <v>21</v>
      </c>
      <c r="F47" s="38">
        <f>MIN(扫描数据!AI32:BZ32)</f>
        <v>92.4086011904762</v>
      </c>
      <c r="G47" s="36" t="s">
        <v>22</v>
      </c>
      <c r="H47" s="37">
        <f>MAX(扫描数据!AI32:BZ32)</f>
        <v>112.04630952381</v>
      </c>
    </row>
    <row r="69" ht="15.6" spans="1:9">
      <c r="A69" s="36" t="s">
        <v>20</v>
      </c>
      <c r="B69" s="37">
        <f>厚度直方图!G2</f>
        <v>101.9</v>
      </c>
      <c r="C69" s="36" t="s">
        <v>18</v>
      </c>
      <c r="D69" s="38">
        <f>厚度直方图!F2*2</f>
        <v>20</v>
      </c>
      <c r="E69" s="36" t="s">
        <v>24</v>
      </c>
      <c r="F69" s="45">
        <f>厚度直方图!H2</f>
        <v>1232</v>
      </c>
      <c r="G69" s="46"/>
      <c r="H69" s="44"/>
      <c r="I69" s="44"/>
    </row>
  </sheetData>
  <mergeCells count="22">
    <mergeCell ref="A1:I1"/>
    <mergeCell ref="A2:B2"/>
    <mergeCell ref="C2:E2"/>
    <mergeCell ref="F2:G2"/>
    <mergeCell ref="H2:I2"/>
    <mergeCell ref="A3:B3"/>
    <mergeCell ref="D3:E3"/>
    <mergeCell ref="G3:H3"/>
    <mergeCell ref="A4:B4"/>
    <mergeCell ref="C4:E4"/>
    <mergeCell ref="G4:I4"/>
    <mergeCell ref="A5:B5"/>
    <mergeCell ref="D5:E5"/>
    <mergeCell ref="G5:H5"/>
    <mergeCell ref="A6:B6"/>
    <mergeCell ref="D6:E6"/>
    <mergeCell ref="G6:H6"/>
    <mergeCell ref="A7:B7"/>
    <mergeCell ref="D7:E7"/>
    <mergeCell ref="G7:H7"/>
    <mergeCell ref="A8:B8"/>
    <mergeCell ref="D8:I8"/>
  </mergeCells>
  <pageMargins left="0.699305555555556" right="0.699305555555556" top="0.75" bottom="0.75" header="0.3" footer="0.3"/>
  <pageSetup paperSize="9" orientation="portrait"/>
  <headerFooter/>
  <ignoredErrors>
    <ignoredError sqref="H2" numberStoredAsText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Z32"/>
  <sheetViews>
    <sheetView topLeftCell="J1" workbookViewId="0">
      <selection activeCell="P1" sqref="P$1:P$1048576"/>
    </sheetView>
  </sheetViews>
  <sheetFormatPr defaultColWidth="9" defaultRowHeight="14.4"/>
  <cols>
    <col min="1" max="1" width="17.3796296296296" style="6" customWidth="1"/>
    <col min="2" max="2" width="20.1111111111111" style="6" customWidth="1"/>
    <col min="3" max="3" width="11.75" style="6" customWidth="1"/>
    <col min="4" max="4" width="9" style="6" customWidth="1"/>
    <col min="5" max="5" width="9.87962962962963" style="6" customWidth="1"/>
    <col min="6" max="6" width="9.5" style="6" customWidth="1"/>
    <col min="7" max="7" width="9.25" style="6" customWidth="1"/>
    <col min="8" max="8" width="12.3796296296296" style="6" customWidth="1"/>
    <col min="9" max="9" width="16.4444444444444" style="6" customWidth="1"/>
    <col min="10" max="10" width="18.4444444444444" style="6" customWidth="1"/>
    <col min="11" max="11" width="13.5" style="6" customWidth="1"/>
    <col min="12" max="12" width="13.6666666666667" style="6" customWidth="1"/>
    <col min="13" max="13" width="13.4444444444444" style="6" customWidth="1"/>
    <col min="14" max="14" width="10.5" style="6" customWidth="1"/>
    <col min="15" max="15" width="13.8888888888889" style="6" customWidth="1"/>
    <col min="16" max="104" width="8" style="6" customWidth="1"/>
    <col min="105" max="105" width="9" style="6" customWidth="1"/>
    <col min="106" max="16384" width="9" style="6"/>
  </cols>
  <sheetData>
    <row r="1" s="6" customFormat="1" spans="1:104">
      <c r="A1" s="7" t="s">
        <v>25</v>
      </c>
      <c r="B1" s="7" t="s">
        <v>26</v>
      </c>
      <c r="C1" s="8" t="s">
        <v>10</v>
      </c>
      <c r="D1" s="9" t="s">
        <v>11</v>
      </c>
      <c r="E1" s="8" t="s">
        <v>12</v>
      </c>
      <c r="F1" s="10" t="s">
        <v>27</v>
      </c>
      <c r="G1" s="8" t="s">
        <v>28</v>
      </c>
      <c r="H1" s="10" t="s">
        <v>29</v>
      </c>
      <c r="I1" s="15" t="s">
        <v>30</v>
      </c>
      <c r="J1" s="15" t="s">
        <v>31</v>
      </c>
      <c r="K1" s="1" t="s">
        <v>32</v>
      </c>
      <c r="L1" s="1" t="s">
        <v>33</v>
      </c>
      <c r="M1" s="1" t="s">
        <v>34</v>
      </c>
      <c r="N1" s="8" t="s">
        <v>16</v>
      </c>
      <c r="O1" s="9" t="s">
        <v>17</v>
      </c>
      <c r="P1" s="8" t="s">
        <v>35</v>
      </c>
      <c r="Q1" s="8" t="s">
        <v>36</v>
      </c>
      <c r="R1" s="8" t="s">
        <v>37</v>
      </c>
      <c r="S1" s="8" t="s">
        <v>38</v>
      </c>
      <c r="T1" s="8" t="s">
        <v>39</v>
      </c>
      <c r="U1" s="8" t="s">
        <v>40</v>
      </c>
      <c r="V1" s="8" t="s">
        <v>41</v>
      </c>
      <c r="W1" s="8" t="s">
        <v>42</v>
      </c>
      <c r="X1" s="8" t="s">
        <v>43</v>
      </c>
      <c r="Y1" s="8" t="s">
        <v>44</v>
      </c>
      <c r="Z1" s="8" t="s">
        <v>45</v>
      </c>
      <c r="AA1" s="8" t="s">
        <v>46</v>
      </c>
      <c r="AB1" s="8" t="s">
        <v>47</v>
      </c>
      <c r="AC1" s="8" t="s">
        <v>48</v>
      </c>
      <c r="AD1" s="8" t="s">
        <v>49</v>
      </c>
      <c r="AE1" s="8" t="s">
        <v>50</v>
      </c>
      <c r="AF1" s="8" t="s">
        <v>51</v>
      </c>
      <c r="AG1" s="8" t="s">
        <v>52</v>
      </c>
      <c r="AH1" s="8" t="s">
        <v>53</v>
      </c>
      <c r="AI1" s="8" t="s">
        <v>54</v>
      </c>
      <c r="AJ1" s="8" t="s">
        <v>55</v>
      </c>
      <c r="AK1" s="8" t="s">
        <v>56</v>
      </c>
      <c r="AL1" s="8" t="s">
        <v>57</v>
      </c>
      <c r="AM1" s="8" t="s">
        <v>58</v>
      </c>
      <c r="AN1" s="8" t="s">
        <v>59</v>
      </c>
      <c r="AO1" s="8" t="s">
        <v>60</v>
      </c>
      <c r="AP1" s="8" t="s">
        <v>61</v>
      </c>
      <c r="AQ1" s="8" t="s">
        <v>62</v>
      </c>
      <c r="AR1" s="8" t="s">
        <v>63</v>
      </c>
      <c r="AS1" s="8" t="s">
        <v>64</v>
      </c>
      <c r="AT1" s="8" t="s">
        <v>65</v>
      </c>
      <c r="AU1" s="8" t="s">
        <v>66</v>
      </c>
      <c r="AV1" s="8" t="s">
        <v>67</v>
      </c>
      <c r="AW1" s="8" t="s">
        <v>68</v>
      </c>
      <c r="AX1" s="8" t="s">
        <v>69</v>
      </c>
      <c r="AY1" s="8" t="s">
        <v>70</v>
      </c>
      <c r="AZ1" s="8" t="s">
        <v>71</v>
      </c>
      <c r="BA1" s="8" t="s">
        <v>72</v>
      </c>
      <c r="BB1" s="8" t="s">
        <v>73</v>
      </c>
      <c r="BC1" s="8" t="s">
        <v>74</v>
      </c>
      <c r="BD1" s="8" t="s">
        <v>75</v>
      </c>
      <c r="BE1" s="8" t="s">
        <v>76</v>
      </c>
      <c r="BF1" s="8" t="s">
        <v>77</v>
      </c>
      <c r="BG1" s="8" t="s">
        <v>78</v>
      </c>
      <c r="BH1" s="8" t="s">
        <v>79</v>
      </c>
      <c r="BI1" s="8" t="s">
        <v>80</v>
      </c>
      <c r="BJ1" s="8" t="s">
        <v>81</v>
      </c>
      <c r="BK1" s="8" t="s">
        <v>82</v>
      </c>
      <c r="BL1" s="8" t="s">
        <v>83</v>
      </c>
      <c r="BM1" s="8" t="s">
        <v>84</v>
      </c>
      <c r="BN1" s="8" t="s">
        <v>85</v>
      </c>
      <c r="BO1" s="8" t="s">
        <v>86</v>
      </c>
      <c r="BP1" s="8" t="s">
        <v>87</v>
      </c>
      <c r="BQ1" s="8" t="s">
        <v>88</v>
      </c>
      <c r="BR1" s="8" t="s">
        <v>89</v>
      </c>
      <c r="BS1" s="8" t="s">
        <v>90</v>
      </c>
      <c r="BT1" s="8" t="s">
        <v>91</v>
      </c>
      <c r="BU1" s="8" t="s">
        <v>92</v>
      </c>
      <c r="BV1" s="8" t="s">
        <v>93</v>
      </c>
      <c r="BW1" s="8" t="s">
        <v>94</v>
      </c>
      <c r="BX1" s="8" t="s">
        <v>95</v>
      </c>
      <c r="BY1" s="8" t="s">
        <v>96</v>
      </c>
      <c r="BZ1" s="8" t="s">
        <v>97</v>
      </c>
      <c r="CA1" s="8" t="s">
        <v>98</v>
      </c>
      <c r="CB1" s="8" t="s">
        <v>99</v>
      </c>
      <c r="CC1" s="8" t="s">
        <v>100</v>
      </c>
      <c r="CD1" s="8" t="s">
        <v>101</v>
      </c>
      <c r="CE1" s="8" t="s">
        <v>102</v>
      </c>
      <c r="CF1" s="8" t="s">
        <v>103</v>
      </c>
      <c r="CG1" s="8" t="s">
        <v>104</v>
      </c>
      <c r="CH1" s="8" t="s">
        <v>105</v>
      </c>
      <c r="CI1" s="8" t="s">
        <v>106</v>
      </c>
      <c r="CJ1" s="8" t="s">
        <v>107</v>
      </c>
      <c r="CK1" s="8" t="s">
        <v>108</v>
      </c>
      <c r="CL1" s="8" t="s">
        <v>109</v>
      </c>
      <c r="CM1" s="8" t="s">
        <v>110</v>
      </c>
      <c r="CN1" s="8" t="s">
        <v>111</v>
      </c>
      <c r="CO1" s="8" t="s">
        <v>112</v>
      </c>
      <c r="CP1" s="8" t="s">
        <v>113</v>
      </c>
      <c r="CQ1" s="8" t="s">
        <v>114</v>
      </c>
      <c r="CR1" s="8" t="s">
        <v>115</v>
      </c>
      <c r="CS1" s="8" t="s">
        <v>116</v>
      </c>
      <c r="CT1" s="1" t="s">
        <v>117</v>
      </c>
      <c r="CU1" s="9" t="s">
        <v>118</v>
      </c>
      <c r="CV1" s="1" t="s">
        <v>119</v>
      </c>
      <c r="CW1" s="1" t="s">
        <v>120</v>
      </c>
      <c r="CX1" s="1" t="s">
        <v>121</v>
      </c>
      <c r="CY1" s="9" t="s">
        <v>122</v>
      </c>
      <c r="CZ1" s="1" t="s">
        <v>123</v>
      </c>
    </row>
    <row r="2" s="6" customFormat="1" spans="1:104">
      <c r="A2" s="11">
        <v>44708.9680382755</v>
      </c>
      <c r="B2" s="11">
        <v>44708.968280081</v>
      </c>
      <c r="C2" s="12">
        <v>93</v>
      </c>
      <c r="D2" s="13">
        <v>10</v>
      </c>
      <c r="E2" s="12">
        <v>9.3</v>
      </c>
      <c r="F2" s="14">
        <v>1.45</v>
      </c>
      <c r="G2" s="12">
        <v>0</v>
      </c>
      <c r="H2" s="14">
        <v>43.33</v>
      </c>
      <c r="I2" s="13">
        <v>23</v>
      </c>
      <c r="J2" s="13">
        <v>10</v>
      </c>
      <c r="K2" s="4">
        <v>1281</v>
      </c>
      <c r="L2" s="4">
        <v>20</v>
      </c>
      <c r="M2" s="4">
        <v>63</v>
      </c>
      <c r="N2" s="12">
        <v>101.938181818182</v>
      </c>
      <c r="O2" s="13">
        <v>10.2097647893586</v>
      </c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2">
        <v>-0.76</v>
      </c>
      <c r="AD2" s="12">
        <v>2.4</v>
      </c>
      <c r="AE2" s="12">
        <v>61.23</v>
      </c>
      <c r="AF2" s="12">
        <v>128.49</v>
      </c>
      <c r="AG2" s="12">
        <v>166.21</v>
      </c>
      <c r="AH2" s="12">
        <v>142.53</v>
      </c>
      <c r="AI2" s="12">
        <v>110.73</v>
      </c>
      <c r="AJ2" s="12">
        <v>104.28</v>
      </c>
      <c r="AK2" s="12">
        <v>103.14</v>
      </c>
      <c r="AL2" s="12">
        <v>103.96</v>
      </c>
      <c r="AM2" s="12">
        <v>104.72</v>
      </c>
      <c r="AN2" s="12">
        <v>100.82</v>
      </c>
      <c r="AO2" s="12">
        <v>97.02</v>
      </c>
      <c r="AP2" s="12">
        <v>96.34</v>
      </c>
      <c r="AQ2" s="12">
        <v>101.27</v>
      </c>
      <c r="AR2" s="12">
        <v>102.55</v>
      </c>
      <c r="AS2" s="12">
        <v>103.08</v>
      </c>
      <c r="AT2" s="12">
        <v>103.64</v>
      </c>
      <c r="AU2" s="12">
        <v>105.8</v>
      </c>
      <c r="AV2" s="12">
        <v>104.91</v>
      </c>
      <c r="AW2" s="12">
        <v>101.35</v>
      </c>
      <c r="AX2" s="12">
        <v>100.9</v>
      </c>
      <c r="AY2" s="12">
        <v>105.93</v>
      </c>
      <c r="AZ2" s="12">
        <v>108.96</v>
      </c>
      <c r="BA2" s="12">
        <v>107.75</v>
      </c>
      <c r="BB2" s="12">
        <v>100.47</v>
      </c>
      <c r="BC2" s="12">
        <v>93.61</v>
      </c>
      <c r="BD2" s="12">
        <v>92.51</v>
      </c>
      <c r="BE2" s="12">
        <v>95.95</v>
      </c>
      <c r="BF2" s="12">
        <v>97.78</v>
      </c>
      <c r="BG2" s="12">
        <v>95.17</v>
      </c>
      <c r="BH2" s="12">
        <v>91.96</v>
      </c>
      <c r="BI2" s="12">
        <v>97.43</v>
      </c>
      <c r="BJ2" s="12">
        <v>104.89</v>
      </c>
      <c r="BK2" s="12">
        <v>106.95</v>
      </c>
      <c r="BL2" s="12">
        <v>101.49</v>
      </c>
      <c r="BM2" s="12">
        <v>94.39</v>
      </c>
      <c r="BN2" s="12">
        <v>95.25</v>
      </c>
      <c r="BO2" s="12">
        <v>103.2</v>
      </c>
      <c r="BP2" s="12">
        <v>110.7</v>
      </c>
      <c r="BQ2" s="12">
        <v>112.56</v>
      </c>
      <c r="BR2" s="12">
        <v>106.11</v>
      </c>
      <c r="BS2" s="12">
        <v>100.13</v>
      </c>
      <c r="BT2" s="12">
        <v>98.66</v>
      </c>
      <c r="BU2" s="12">
        <v>103.88</v>
      </c>
      <c r="BV2" s="12">
        <v>109.23</v>
      </c>
      <c r="BW2" s="12">
        <v>108.42</v>
      </c>
      <c r="BX2" s="12">
        <v>102.42</v>
      </c>
      <c r="BY2" s="12">
        <v>95.76</v>
      </c>
      <c r="BZ2" s="12">
        <v>99.21</v>
      </c>
      <c r="CA2" s="12">
        <v>127.4</v>
      </c>
      <c r="CB2" s="12">
        <v>170.24</v>
      </c>
      <c r="CC2" s="12">
        <v>142.15</v>
      </c>
      <c r="CD2" s="12">
        <v>81.77</v>
      </c>
      <c r="CE2" s="12">
        <v>8.1</v>
      </c>
      <c r="CF2" s="12">
        <v>-0.14</v>
      </c>
      <c r="CG2" s="12">
        <v>1</v>
      </c>
      <c r="CH2" s="12">
        <v>1.58</v>
      </c>
      <c r="CI2" s="12">
        <v>1.71</v>
      </c>
      <c r="CJ2" s="12">
        <v>1.75</v>
      </c>
      <c r="CK2" s="12">
        <v>1.77</v>
      </c>
      <c r="CL2" s="12">
        <v>1.87</v>
      </c>
      <c r="CM2" s="12">
        <v>2</v>
      </c>
      <c r="CN2" s="12">
        <v>2.07</v>
      </c>
      <c r="CO2" s="12">
        <v>2.09</v>
      </c>
      <c r="CP2" s="12">
        <v>2.01</v>
      </c>
      <c r="CQ2" s="12">
        <v>1.91</v>
      </c>
      <c r="CR2" s="12">
        <v>1.8</v>
      </c>
      <c r="CS2" s="12">
        <v>1.77</v>
      </c>
      <c r="CT2" s="4">
        <v>56718</v>
      </c>
      <c r="CU2" s="13">
        <v>25.4</v>
      </c>
      <c r="CV2" s="4">
        <v>82</v>
      </c>
      <c r="CW2" s="4">
        <v>1</v>
      </c>
      <c r="CX2" s="4">
        <v>1</v>
      </c>
      <c r="CY2" s="13">
        <v>0</v>
      </c>
      <c r="CZ2" s="4">
        <v>0</v>
      </c>
    </row>
    <row r="3" s="6" customFormat="1" spans="1:104">
      <c r="A3" s="11">
        <v>44708.9682813426</v>
      </c>
      <c r="B3" s="11">
        <v>44708.9685234607</v>
      </c>
      <c r="C3" s="12">
        <v>93</v>
      </c>
      <c r="D3" s="13">
        <v>10</v>
      </c>
      <c r="E3" s="12">
        <v>9.3</v>
      </c>
      <c r="F3" s="14">
        <v>1.45</v>
      </c>
      <c r="G3" s="12">
        <v>0</v>
      </c>
      <c r="H3" s="14">
        <v>7.91</v>
      </c>
      <c r="I3" s="13">
        <v>23</v>
      </c>
      <c r="J3" s="13">
        <v>10</v>
      </c>
      <c r="K3" s="4">
        <v>1279</v>
      </c>
      <c r="L3" s="4">
        <v>20</v>
      </c>
      <c r="M3" s="4">
        <v>63</v>
      </c>
      <c r="N3" s="12">
        <v>101.873409090909</v>
      </c>
      <c r="O3" s="13">
        <v>10.1422060308921</v>
      </c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2">
        <v>0.18</v>
      </c>
      <c r="AC3" s="12">
        <v>-0.54</v>
      </c>
      <c r="AD3" s="12">
        <v>3.15</v>
      </c>
      <c r="AE3" s="12">
        <v>65.09</v>
      </c>
      <c r="AF3" s="12">
        <v>130.54</v>
      </c>
      <c r="AG3" s="12">
        <v>166.605</v>
      </c>
      <c r="AH3" s="12">
        <v>140.485</v>
      </c>
      <c r="AI3" s="12">
        <v>110.445</v>
      </c>
      <c r="AJ3" s="12">
        <v>104.555</v>
      </c>
      <c r="AK3" s="12">
        <v>103.27</v>
      </c>
      <c r="AL3" s="12">
        <v>104.11</v>
      </c>
      <c r="AM3" s="12">
        <v>104.54</v>
      </c>
      <c r="AN3" s="12">
        <v>100.73</v>
      </c>
      <c r="AO3" s="12">
        <v>96.75</v>
      </c>
      <c r="AP3" s="12">
        <v>96.745</v>
      </c>
      <c r="AQ3" s="12">
        <v>101.365</v>
      </c>
      <c r="AR3" s="12">
        <v>102.64</v>
      </c>
      <c r="AS3" s="12">
        <v>102.89</v>
      </c>
      <c r="AT3" s="12">
        <v>103.545</v>
      </c>
      <c r="AU3" s="12">
        <v>105.735</v>
      </c>
      <c r="AV3" s="12">
        <v>104.68</v>
      </c>
      <c r="AW3" s="12">
        <v>101.17</v>
      </c>
      <c r="AX3" s="12">
        <v>100.985</v>
      </c>
      <c r="AY3" s="12">
        <v>106.1</v>
      </c>
      <c r="AZ3" s="12">
        <v>108.845</v>
      </c>
      <c r="BA3" s="12">
        <v>107.51</v>
      </c>
      <c r="BB3" s="12">
        <v>100.04</v>
      </c>
      <c r="BC3" s="12">
        <v>93.41</v>
      </c>
      <c r="BD3" s="12">
        <v>92.265</v>
      </c>
      <c r="BE3" s="12">
        <v>95.78</v>
      </c>
      <c r="BF3" s="12">
        <v>97.83</v>
      </c>
      <c r="BG3" s="12">
        <v>95.41</v>
      </c>
      <c r="BH3" s="12">
        <v>92.075</v>
      </c>
      <c r="BI3" s="12">
        <v>97.29</v>
      </c>
      <c r="BJ3" s="12">
        <v>104.66</v>
      </c>
      <c r="BK3" s="12">
        <v>106.89</v>
      </c>
      <c r="BL3" s="12">
        <v>101.455</v>
      </c>
      <c r="BM3" s="12">
        <v>94.29</v>
      </c>
      <c r="BN3" s="12">
        <v>95.47</v>
      </c>
      <c r="BO3" s="12">
        <v>103.365</v>
      </c>
      <c r="BP3" s="12">
        <v>110.825</v>
      </c>
      <c r="BQ3" s="12">
        <v>112.28</v>
      </c>
      <c r="BR3" s="12">
        <v>105.775</v>
      </c>
      <c r="BS3" s="12">
        <v>99.805</v>
      </c>
      <c r="BT3" s="12">
        <v>98.545</v>
      </c>
      <c r="BU3" s="12">
        <v>103.98</v>
      </c>
      <c r="BV3" s="12">
        <v>109.115</v>
      </c>
      <c r="BW3" s="12">
        <v>108.085</v>
      </c>
      <c r="BX3" s="12">
        <v>101.94</v>
      </c>
      <c r="BY3" s="12">
        <v>95.625</v>
      </c>
      <c r="BZ3" s="12">
        <v>99.615</v>
      </c>
      <c r="CA3" s="12">
        <v>129.875</v>
      </c>
      <c r="CB3" s="12">
        <v>170.385</v>
      </c>
      <c r="CC3" s="12">
        <v>140.095</v>
      </c>
      <c r="CD3" s="12">
        <v>77.65</v>
      </c>
      <c r="CE3" s="12">
        <v>6.235</v>
      </c>
      <c r="CF3" s="12">
        <v>-0.22</v>
      </c>
      <c r="CG3" s="12">
        <v>0.925</v>
      </c>
      <c r="CH3" s="12">
        <v>1.49</v>
      </c>
      <c r="CI3" s="12">
        <v>1.62</v>
      </c>
      <c r="CJ3" s="12">
        <v>1.65</v>
      </c>
      <c r="CK3" s="12">
        <v>1.67</v>
      </c>
      <c r="CL3" s="12">
        <v>1.705</v>
      </c>
      <c r="CM3" s="12">
        <v>2</v>
      </c>
      <c r="CN3" s="12">
        <v>2.07</v>
      </c>
      <c r="CO3" s="12">
        <v>2.09</v>
      </c>
      <c r="CP3" s="12">
        <v>2.01</v>
      </c>
      <c r="CQ3" s="12">
        <v>1.91</v>
      </c>
      <c r="CR3" s="12">
        <v>1.8</v>
      </c>
      <c r="CS3" s="12">
        <v>1.77</v>
      </c>
      <c r="CT3" s="4">
        <v>56718</v>
      </c>
      <c r="CU3" s="13">
        <v>25.4</v>
      </c>
      <c r="CV3" s="4">
        <v>82</v>
      </c>
      <c r="CW3" s="4">
        <v>1</v>
      </c>
      <c r="CX3" s="4">
        <v>1</v>
      </c>
      <c r="CY3" s="13">
        <v>0</v>
      </c>
      <c r="CZ3" s="4">
        <v>0</v>
      </c>
    </row>
    <row r="4" s="6" customFormat="1" spans="1:104">
      <c r="A4" s="11">
        <v>44708.9685248148</v>
      </c>
      <c r="B4" s="11">
        <v>44708.968680081</v>
      </c>
      <c r="C4" s="12">
        <v>93</v>
      </c>
      <c r="D4" s="13">
        <v>10</v>
      </c>
      <c r="E4" s="12">
        <v>9.3</v>
      </c>
      <c r="F4" s="14">
        <v>1.45</v>
      </c>
      <c r="G4" s="12">
        <v>0</v>
      </c>
      <c r="H4" s="14">
        <v>13.19</v>
      </c>
      <c r="I4" s="13">
        <v>23</v>
      </c>
      <c r="J4" s="13">
        <v>10</v>
      </c>
      <c r="K4" s="4">
        <v>1278</v>
      </c>
      <c r="L4" s="4">
        <v>20</v>
      </c>
      <c r="M4" s="4">
        <v>63</v>
      </c>
      <c r="N4" s="12">
        <v>101.891212121212</v>
      </c>
      <c r="O4" s="13">
        <v>10.1146517770833</v>
      </c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2">
        <v>0.27</v>
      </c>
      <c r="AC4" s="12">
        <v>-0.446666666666667</v>
      </c>
      <c r="AD4" s="12">
        <v>2.71666666666667</v>
      </c>
      <c r="AE4" s="12">
        <v>63.83</v>
      </c>
      <c r="AF4" s="12">
        <v>129.213333333333</v>
      </c>
      <c r="AG4" s="12">
        <v>165.61</v>
      </c>
      <c r="AH4" s="12">
        <v>140.363333333333</v>
      </c>
      <c r="AI4" s="12">
        <v>110.333333333333</v>
      </c>
      <c r="AJ4" s="12">
        <v>104.396666666667</v>
      </c>
      <c r="AK4" s="12">
        <v>103.173333333333</v>
      </c>
      <c r="AL4" s="12">
        <v>104.093333333333</v>
      </c>
      <c r="AM4" s="12">
        <v>104.493333333333</v>
      </c>
      <c r="AN4" s="12">
        <v>100.746666666667</v>
      </c>
      <c r="AO4" s="12">
        <v>96.8033333333333</v>
      </c>
      <c r="AP4" s="12">
        <v>96.85</v>
      </c>
      <c r="AQ4" s="12">
        <v>101.36</v>
      </c>
      <c r="AR4" s="12">
        <v>102.646666666667</v>
      </c>
      <c r="AS4" s="12">
        <v>102.993333333333</v>
      </c>
      <c r="AT4" s="12">
        <v>103.683333333333</v>
      </c>
      <c r="AU4" s="12">
        <v>105.826666666667</v>
      </c>
      <c r="AV4" s="12">
        <v>104.633333333333</v>
      </c>
      <c r="AW4" s="12">
        <v>101.18</v>
      </c>
      <c r="AX4" s="12">
        <v>101.033333333333</v>
      </c>
      <c r="AY4" s="12">
        <v>106.226666666667</v>
      </c>
      <c r="AZ4" s="12">
        <v>108.96</v>
      </c>
      <c r="BA4" s="12">
        <v>107.566666666667</v>
      </c>
      <c r="BB4" s="12">
        <v>100.09</v>
      </c>
      <c r="BC4" s="12">
        <v>93.4766666666667</v>
      </c>
      <c r="BD4" s="12">
        <v>92.4633333333333</v>
      </c>
      <c r="BE4" s="12">
        <v>95.7833333333333</v>
      </c>
      <c r="BF4" s="12">
        <v>97.7933333333333</v>
      </c>
      <c r="BG4" s="12">
        <v>95.2566666666667</v>
      </c>
      <c r="BH4" s="12">
        <v>92.0933333333333</v>
      </c>
      <c r="BI4" s="12">
        <v>97.5266666666667</v>
      </c>
      <c r="BJ4" s="12">
        <v>104.62</v>
      </c>
      <c r="BK4" s="12">
        <v>106.913333333333</v>
      </c>
      <c r="BL4" s="12">
        <v>101.23</v>
      </c>
      <c r="BM4" s="12">
        <v>94.3266666666667</v>
      </c>
      <c r="BN4" s="12">
        <v>95.49</v>
      </c>
      <c r="BO4" s="12">
        <v>103.326666666667</v>
      </c>
      <c r="BP4" s="12">
        <v>110.816666666667</v>
      </c>
      <c r="BQ4" s="12">
        <v>112.236666666667</v>
      </c>
      <c r="BR4" s="12">
        <v>105.816666666667</v>
      </c>
      <c r="BS4" s="12">
        <v>99.8433333333333</v>
      </c>
      <c r="BT4" s="12">
        <v>98.5966666666666</v>
      </c>
      <c r="BU4" s="12">
        <v>104.06</v>
      </c>
      <c r="BV4" s="12">
        <v>109.193333333333</v>
      </c>
      <c r="BW4" s="12">
        <v>108.113333333333</v>
      </c>
      <c r="BX4" s="12">
        <v>101.9</v>
      </c>
      <c r="BY4" s="12">
        <v>95.6133333333333</v>
      </c>
      <c r="BZ4" s="12">
        <v>99.6333333333333</v>
      </c>
      <c r="CA4" s="12">
        <v>130.063333333333</v>
      </c>
      <c r="CB4" s="12">
        <v>169.673333333333</v>
      </c>
      <c r="CC4" s="12">
        <v>138.946666666667</v>
      </c>
      <c r="CD4" s="12">
        <v>76.3666666666667</v>
      </c>
      <c r="CE4" s="12">
        <v>5.80333333333333</v>
      </c>
      <c r="CF4" s="12">
        <v>-0.21</v>
      </c>
      <c r="CG4" s="12">
        <v>0.936666666666667</v>
      </c>
      <c r="CH4" s="12">
        <v>1.50666666666667</v>
      </c>
      <c r="CI4" s="12">
        <v>1.63</v>
      </c>
      <c r="CJ4" s="12">
        <v>1.67666666666667</v>
      </c>
      <c r="CK4" s="12">
        <v>1.68666666666667</v>
      </c>
      <c r="CL4" s="12">
        <v>1.72</v>
      </c>
      <c r="CM4" s="12">
        <v>1.845</v>
      </c>
      <c r="CN4" s="12">
        <v>2.07</v>
      </c>
      <c r="CO4" s="12">
        <v>2.09</v>
      </c>
      <c r="CP4" s="12">
        <v>2.01</v>
      </c>
      <c r="CQ4" s="12">
        <v>1.91</v>
      </c>
      <c r="CR4" s="12">
        <v>1.8</v>
      </c>
      <c r="CS4" s="12">
        <v>1.77</v>
      </c>
      <c r="CT4" s="4">
        <v>56718</v>
      </c>
      <c r="CU4" s="13">
        <v>25.4</v>
      </c>
      <c r="CV4" s="4">
        <v>82</v>
      </c>
      <c r="CW4" s="4">
        <v>1</v>
      </c>
      <c r="CX4" s="4">
        <v>1</v>
      </c>
      <c r="CY4" s="13">
        <v>0</v>
      </c>
      <c r="CZ4" s="4">
        <v>0</v>
      </c>
    </row>
    <row r="5" s="6" customFormat="1" spans="1:104">
      <c r="A5" s="11">
        <v>44708.9686813426</v>
      </c>
      <c r="B5" s="11">
        <v>44708.9688369444</v>
      </c>
      <c r="C5" s="12">
        <v>93</v>
      </c>
      <c r="D5" s="13">
        <v>10</v>
      </c>
      <c r="E5" s="12">
        <v>9.3</v>
      </c>
      <c r="F5" s="14">
        <v>1.45</v>
      </c>
      <c r="G5" s="12">
        <v>0</v>
      </c>
      <c r="H5" s="14">
        <v>18.46</v>
      </c>
      <c r="I5" s="13">
        <v>23</v>
      </c>
      <c r="J5" s="13">
        <v>10</v>
      </c>
      <c r="K5" s="4">
        <v>1278</v>
      </c>
      <c r="L5" s="4">
        <v>20</v>
      </c>
      <c r="M5" s="4">
        <v>63</v>
      </c>
      <c r="N5" s="12">
        <v>101.880227272727</v>
      </c>
      <c r="O5" s="13">
        <v>10.1077923032908</v>
      </c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2">
        <v>0.36</v>
      </c>
      <c r="AC5" s="12">
        <v>-0.355</v>
      </c>
      <c r="AD5" s="12">
        <v>3.0575</v>
      </c>
      <c r="AE5" s="12">
        <v>65.0925</v>
      </c>
      <c r="AF5" s="12">
        <v>130.0375</v>
      </c>
      <c r="AG5" s="12">
        <v>165.9325</v>
      </c>
      <c r="AH5" s="12">
        <v>139.8925</v>
      </c>
      <c r="AI5" s="12">
        <v>110.28</v>
      </c>
      <c r="AJ5" s="12">
        <v>104.4875</v>
      </c>
      <c r="AK5" s="12">
        <v>103.2025</v>
      </c>
      <c r="AL5" s="12">
        <v>104.145</v>
      </c>
      <c r="AM5" s="12">
        <v>104.475</v>
      </c>
      <c r="AN5" s="12">
        <v>100.7575</v>
      </c>
      <c r="AO5" s="12">
        <v>96.735</v>
      </c>
      <c r="AP5" s="12">
        <v>96.9375</v>
      </c>
      <c r="AQ5" s="12">
        <v>101.3975</v>
      </c>
      <c r="AR5" s="12">
        <v>102.67</v>
      </c>
      <c r="AS5" s="12">
        <v>102.92</v>
      </c>
      <c r="AT5" s="12">
        <v>103.62</v>
      </c>
      <c r="AU5" s="12">
        <v>105.78</v>
      </c>
      <c r="AV5" s="12">
        <v>104.5925</v>
      </c>
      <c r="AW5" s="12">
        <v>101.13</v>
      </c>
      <c r="AX5" s="12">
        <v>101.035</v>
      </c>
      <c r="AY5" s="12">
        <v>106.2375</v>
      </c>
      <c r="AZ5" s="12">
        <v>108.9075</v>
      </c>
      <c r="BA5" s="12">
        <v>107.495</v>
      </c>
      <c r="BB5" s="12">
        <v>99.9675</v>
      </c>
      <c r="BC5" s="12">
        <v>93.3975</v>
      </c>
      <c r="BD5" s="12">
        <v>92.37</v>
      </c>
      <c r="BE5" s="12">
        <v>95.7475</v>
      </c>
      <c r="BF5" s="12">
        <v>97.8325</v>
      </c>
      <c r="BG5" s="12">
        <v>95.345</v>
      </c>
      <c r="BH5" s="12">
        <v>92.1475</v>
      </c>
      <c r="BI5" s="12">
        <v>97.45</v>
      </c>
      <c r="BJ5" s="12">
        <v>104.61</v>
      </c>
      <c r="BK5" s="12">
        <v>106.88</v>
      </c>
      <c r="BL5" s="12">
        <v>101.285</v>
      </c>
      <c r="BM5" s="12">
        <v>94.3125</v>
      </c>
      <c r="BN5" s="12">
        <v>95.585</v>
      </c>
      <c r="BO5" s="12">
        <v>103.4475</v>
      </c>
      <c r="BP5" s="12">
        <v>110.9075</v>
      </c>
      <c r="BQ5" s="12">
        <v>112.2225</v>
      </c>
      <c r="BR5" s="12">
        <v>105.74</v>
      </c>
      <c r="BS5" s="12">
        <v>99.7575</v>
      </c>
      <c r="BT5" s="12">
        <v>98.5625</v>
      </c>
      <c r="BU5" s="12">
        <v>104.07</v>
      </c>
      <c r="BV5" s="12">
        <v>109.16</v>
      </c>
      <c r="BW5" s="12">
        <v>108.0375</v>
      </c>
      <c r="BX5" s="12">
        <v>101.7875</v>
      </c>
      <c r="BY5" s="12">
        <v>95.585</v>
      </c>
      <c r="BZ5" s="12">
        <v>99.7175</v>
      </c>
      <c r="CA5" s="12">
        <v>130.645</v>
      </c>
      <c r="CB5" s="12">
        <v>169.9075</v>
      </c>
      <c r="CC5" s="12">
        <v>138.7475</v>
      </c>
      <c r="CD5" s="12">
        <v>75.6825</v>
      </c>
      <c r="CE5" s="12">
        <v>5.4525</v>
      </c>
      <c r="CF5" s="12">
        <v>-0.2275</v>
      </c>
      <c r="CG5" s="12">
        <v>0.9275</v>
      </c>
      <c r="CH5" s="12">
        <v>1.5075</v>
      </c>
      <c r="CI5" s="12">
        <v>1.625</v>
      </c>
      <c r="CJ5" s="12">
        <v>1.6625</v>
      </c>
      <c r="CK5" s="12">
        <v>1.655</v>
      </c>
      <c r="CL5" s="12">
        <v>1.6925</v>
      </c>
      <c r="CM5" s="12">
        <v>1.845</v>
      </c>
      <c r="CN5" s="12">
        <v>2.07</v>
      </c>
      <c r="CO5" s="12">
        <v>2.09</v>
      </c>
      <c r="CP5" s="12">
        <v>2.01</v>
      </c>
      <c r="CQ5" s="12">
        <v>1.91</v>
      </c>
      <c r="CR5" s="12">
        <v>1.8</v>
      </c>
      <c r="CS5" s="12">
        <v>1.77</v>
      </c>
      <c r="CT5" s="4">
        <v>56718</v>
      </c>
      <c r="CU5" s="13">
        <v>25.4</v>
      </c>
      <c r="CV5" s="4">
        <v>82</v>
      </c>
      <c r="CW5" s="4">
        <v>1</v>
      </c>
      <c r="CX5" s="4">
        <v>1</v>
      </c>
      <c r="CY5" s="13">
        <v>0</v>
      </c>
      <c r="CZ5" s="4">
        <v>0</v>
      </c>
    </row>
    <row r="6" s="6" customFormat="1" spans="1:104">
      <c r="A6" s="11">
        <v>44708.9688381944</v>
      </c>
      <c r="B6" s="11">
        <v>44708.9689940625</v>
      </c>
      <c r="C6" s="12">
        <v>93</v>
      </c>
      <c r="D6" s="13">
        <v>10</v>
      </c>
      <c r="E6" s="12">
        <v>9.3</v>
      </c>
      <c r="F6" s="14">
        <v>1.45</v>
      </c>
      <c r="G6" s="12">
        <v>0</v>
      </c>
      <c r="H6" s="14">
        <v>23.36</v>
      </c>
      <c r="I6" s="13">
        <v>23</v>
      </c>
      <c r="J6" s="13">
        <v>10</v>
      </c>
      <c r="K6" s="4">
        <v>1278</v>
      </c>
      <c r="L6" s="4">
        <v>20</v>
      </c>
      <c r="M6" s="4">
        <v>63</v>
      </c>
      <c r="N6" s="12">
        <v>101.878693181818</v>
      </c>
      <c r="O6" s="13">
        <v>10.0696205095897</v>
      </c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2">
        <v>0.35</v>
      </c>
      <c r="AC6" s="12">
        <v>-0.245</v>
      </c>
      <c r="AD6" s="12">
        <v>2.92</v>
      </c>
      <c r="AE6" s="12">
        <v>65.1275</v>
      </c>
      <c r="AF6" s="12">
        <v>129.575</v>
      </c>
      <c r="AG6" s="12">
        <v>165.2925</v>
      </c>
      <c r="AH6" s="12">
        <v>139.2875</v>
      </c>
      <c r="AI6" s="12">
        <v>110.1075</v>
      </c>
      <c r="AJ6" s="12">
        <v>104.42</v>
      </c>
      <c r="AK6" s="12">
        <v>103.14</v>
      </c>
      <c r="AL6" s="12">
        <v>104.175</v>
      </c>
      <c r="AM6" s="12">
        <v>104.3825</v>
      </c>
      <c r="AN6" s="12">
        <v>100.745</v>
      </c>
      <c r="AO6" s="12">
        <v>96.6925</v>
      </c>
      <c r="AP6" s="12">
        <v>97.1175</v>
      </c>
      <c r="AQ6" s="12">
        <v>101.415</v>
      </c>
      <c r="AR6" s="12">
        <v>102.695</v>
      </c>
      <c r="AS6" s="12">
        <v>102.9375</v>
      </c>
      <c r="AT6" s="12">
        <v>103.685</v>
      </c>
      <c r="AU6" s="12">
        <v>105.8325</v>
      </c>
      <c r="AV6" s="12">
        <v>104.53</v>
      </c>
      <c r="AW6" s="12">
        <v>101.105</v>
      </c>
      <c r="AX6" s="12">
        <v>101.1</v>
      </c>
      <c r="AY6" s="12">
        <v>106.3675</v>
      </c>
      <c r="AZ6" s="12">
        <v>108.9675</v>
      </c>
      <c r="BA6" s="12">
        <v>107.4825</v>
      </c>
      <c r="BB6" s="12">
        <v>99.8875</v>
      </c>
      <c r="BC6" s="12">
        <v>93.395</v>
      </c>
      <c r="BD6" s="12">
        <v>92.4325</v>
      </c>
      <c r="BE6" s="12">
        <v>95.72</v>
      </c>
      <c r="BF6" s="12">
        <v>97.83</v>
      </c>
      <c r="BG6" s="12">
        <v>95.325</v>
      </c>
      <c r="BH6" s="12">
        <v>92.2025</v>
      </c>
      <c r="BI6" s="12">
        <v>97.615</v>
      </c>
      <c r="BJ6" s="12">
        <v>104.54</v>
      </c>
      <c r="BK6" s="12">
        <v>106.9</v>
      </c>
      <c r="BL6" s="12">
        <v>101.12</v>
      </c>
      <c r="BM6" s="12">
        <v>94.3275</v>
      </c>
      <c r="BN6" s="12">
        <v>95.6475</v>
      </c>
      <c r="BO6" s="12">
        <v>103.4475</v>
      </c>
      <c r="BP6" s="12">
        <v>110.9175</v>
      </c>
      <c r="BQ6" s="12">
        <v>112.1275</v>
      </c>
      <c r="BR6" s="12">
        <v>105.685</v>
      </c>
      <c r="BS6" s="12">
        <v>99.705</v>
      </c>
      <c r="BT6" s="12">
        <v>98.5525</v>
      </c>
      <c r="BU6" s="12">
        <v>104.1475</v>
      </c>
      <c r="BV6" s="12">
        <v>109.1825</v>
      </c>
      <c r="BW6" s="12">
        <v>107.9875</v>
      </c>
      <c r="BX6" s="12">
        <v>101.6575</v>
      </c>
      <c r="BY6" s="12">
        <v>95.5675</v>
      </c>
      <c r="BZ6" s="12">
        <v>99.845</v>
      </c>
      <c r="CA6" s="12">
        <v>131.395</v>
      </c>
      <c r="CB6" s="12">
        <v>169.405</v>
      </c>
      <c r="CC6" s="12">
        <v>137.36</v>
      </c>
      <c r="CD6" s="12">
        <v>73.695</v>
      </c>
      <c r="CE6" s="12">
        <v>4.6575</v>
      </c>
      <c r="CF6" s="12">
        <v>-0.225</v>
      </c>
      <c r="CG6" s="12">
        <v>0.9275</v>
      </c>
      <c r="CH6" s="12">
        <v>1.4975</v>
      </c>
      <c r="CI6" s="12">
        <v>1.6175</v>
      </c>
      <c r="CJ6" s="12">
        <v>1.66</v>
      </c>
      <c r="CK6" s="12">
        <v>1.6825</v>
      </c>
      <c r="CL6" s="12">
        <v>1.7025</v>
      </c>
      <c r="CM6" s="12">
        <v>1.85</v>
      </c>
      <c r="CN6" s="16"/>
      <c r="CO6" s="16"/>
      <c r="CP6" s="16"/>
      <c r="CQ6" s="16"/>
      <c r="CR6" s="16"/>
      <c r="CS6" s="16"/>
      <c r="CT6" s="4">
        <v>56718</v>
      </c>
      <c r="CU6" s="13">
        <v>25.4</v>
      </c>
      <c r="CV6" s="4">
        <v>82</v>
      </c>
      <c r="CW6" s="4">
        <v>1</v>
      </c>
      <c r="CX6" s="4">
        <v>1</v>
      </c>
      <c r="CY6" s="13">
        <v>0</v>
      </c>
      <c r="CZ6" s="4">
        <v>0</v>
      </c>
    </row>
    <row r="7" s="6" customFormat="1" spans="1:104">
      <c r="A7" s="11">
        <v>44708.9689953704</v>
      </c>
      <c r="B7" s="11">
        <v>44708.9691511111</v>
      </c>
      <c r="C7" s="12">
        <v>93</v>
      </c>
      <c r="D7" s="13">
        <v>10</v>
      </c>
      <c r="E7" s="12">
        <v>9.3</v>
      </c>
      <c r="F7" s="14">
        <v>1.45</v>
      </c>
      <c r="G7" s="12">
        <v>0</v>
      </c>
      <c r="H7" s="14">
        <v>28.64</v>
      </c>
      <c r="I7" s="13">
        <v>23</v>
      </c>
      <c r="J7" s="13">
        <v>10</v>
      </c>
      <c r="K7" s="4">
        <v>1279</v>
      </c>
      <c r="L7" s="4">
        <v>20</v>
      </c>
      <c r="M7" s="4">
        <v>63</v>
      </c>
      <c r="N7" s="12">
        <v>101.896079545455</v>
      </c>
      <c r="O7" s="13">
        <v>10.0402765455885</v>
      </c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2">
        <v>0.41</v>
      </c>
      <c r="AC7" s="12">
        <v>-0.1925</v>
      </c>
      <c r="AD7" s="12">
        <v>2.4325</v>
      </c>
      <c r="AE7" s="12">
        <v>63.1425</v>
      </c>
      <c r="AF7" s="12">
        <v>128.03</v>
      </c>
      <c r="AG7" s="12">
        <v>164.4275</v>
      </c>
      <c r="AH7" s="12">
        <v>139.78</v>
      </c>
      <c r="AI7" s="12">
        <v>110.1425</v>
      </c>
      <c r="AJ7" s="12">
        <v>104.285</v>
      </c>
      <c r="AK7" s="12">
        <v>103.08</v>
      </c>
      <c r="AL7" s="12">
        <v>104.1375</v>
      </c>
      <c r="AM7" s="12">
        <v>104.4075</v>
      </c>
      <c r="AN7" s="12">
        <v>100.83</v>
      </c>
      <c r="AO7" s="12">
        <v>96.8425</v>
      </c>
      <c r="AP7" s="12">
        <v>97.0825</v>
      </c>
      <c r="AQ7" s="12">
        <v>101.3425</v>
      </c>
      <c r="AR7" s="12">
        <v>102.6175</v>
      </c>
      <c r="AS7" s="12">
        <v>103.0125</v>
      </c>
      <c r="AT7" s="12">
        <v>103.7625</v>
      </c>
      <c r="AU7" s="12">
        <v>105.88</v>
      </c>
      <c r="AV7" s="12">
        <v>104.5325</v>
      </c>
      <c r="AW7" s="12">
        <v>101.1325</v>
      </c>
      <c r="AX7" s="12">
        <v>101.065</v>
      </c>
      <c r="AY7" s="12">
        <v>106.3675</v>
      </c>
      <c r="AZ7" s="12">
        <v>109.015</v>
      </c>
      <c r="BA7" s="12">
        <v>107.5725</v>
      </c>
      <c r="BB7" s="12">
        <v>100.0425</v>
      </c>
      <c r="BC7" s="12">
        <v>93.4825</v>
      </c>
      <c r="BD7" s="12">
        <v>92.5825</v>
      </c>
      <c r="BE7" s="12">
        <v>95.6925</v>
      </c>
      <c r="BF7" s="12">
        <v>97.8475</v>
      </c>
      <c r="BG7" s="12">
        <v>95.24</v>
      </c>
      <c r="BH7" s="12">
        <v>92.2625</v>
      </c>
      <c r="BI7" s="12">
        <v>97.7675</v>
      </c>
      <c r="BJ7" s="12">
        <v>104.545</v>
      </c>
      <c r="BK7" s="12">
        <v>106.94</v>
      </c>
      <c r="BL7" s="12">
        <v>101.0225</v>
      </c>
      <c r="BM7" s="12">
        <v>94.405</v>
      </c>
      <c r="BN7" s="12">
        <v>95.68</v>
      </c>
      <c r="BO7" s="12">
        <v>103.4325</v>
      </c>
      <c r="BP7" s="12">
        <v>110.915</v>
      </c>
      <c r="BQ7" s="12">
        <v>112.115</v>
      </c>
      <c r="BR7" s="12">
        <v>105.7375</v>
      </c>
      <c r="BS7" s="12">
        <v>99.7425</v>
      </c>
      <c r="BT7" s="12">
        <v>98.53</v>
      </c>
      <c r="BU7" s="12">
        <v>104.0775</v>
      </c>
      <c r="BV7" s="12">
        <v>109.17</v>
      </c>
      <c r="BW7" s="12">
        <v>108.02</v>
      </c>
      <c r="BX7" s="12">
        <v>101.7275</v>
      </c>
      <c r="BY7" s="12">
        <v>95.5975</v>
      </c>
      <c r="BZ7" s="12">
        <v>99.745</v>
      </c>
      <c r="CA7" s="12">
        <v>130.8175</v>
      </c>
      <c r="CB7" s="12">
        <v>168.815</v>
      </c>
      <c r="CC7" s="12">
        <v>137.0625</v>
      </c>
      <c r="CD7" s="12">
        <v>73.875</v>
      </c>
      <c r="CE7" s="12">
        <v>4.815</v>
      </c>
      <c r="CF7" s="12">
        <v>-0.23</v>
      </c>
      <c r="CG7" s="12">
        <v>0.9275</v>
      </c>
      <c r="CH7" s="12">
        <v>1.5025</v>
      </c>
      <c r="CI7" s="12">
        <v>1.61</v>
      </c>
      <c r="CJ7" s="12">
        <v>1.665</v>
      </c>
      <c r="CK7" s="12">
        <v>1.6975</v>
      </c>
      <c r="CL7" s="12">
        <v>1.74</v>
      </c>
      <c r="CM7" s="12">
        <v>1.79333333333333</v>
      </c>
      <c r="CN7" s="16"/>
      <c r="CO7" s="16"/>
      <c r="CP7" s="16"/>
      <c r="CQ7" s="16"/>
      <c r="CR7" s="16"/>
      <c r="CS7" s="16"/>
      <c r="CT7" s="4">
        <v>56718</v>
      </c>
      <c r="CU7" s="13">
        <v>25.4</v>
      </c>
      <c r="CV7" s="4">
        <v>82</v>
      </c>
      <c r="CW7" s="4">
        <v>1</v>
      </c>
      <c r="CX7" s="4">
        <v>1</v>
      </c>
      <c r="CY7" s="13">
        <v>0</v>
      </c>
      <c r="CZ7" s="4">
        <v>0</v>
      </c>
    </row>
    <row r="8" s="6" customFormat="1" spans="1:104">
      <c r="A8" s="11">
        <v>44708.9691523611</v>
      </c>
      <c r="B8" s="11">
        <v>44708.9693080093</v>
      </c>
      <c r="C8" s="12">
        <v>93</v>
      </c>
      <c r="D8" s="13">
        <v>10</v>
      </c>
      <c r="E8" s="12">
        <v>9.3</v>
      </c>
      <c r="F8" s="14">
        <v>1.45</v>
      </c>
      <c r="G8" s="12">
        <v>0</v>
      </c>
      <c r="H8" s="14">
        <v>33.91</v>
      </c>
      <c r="I8" s="13">
        <v>23</v>
      </c>
      <c r="J8" s="13">
        <v>10</v>
      </c>
      <c r="K8" s="4">
        <v>1280</v>
      </c>
      <c r="L8" s="4">
        <v>20</v>
      </c>
      <c r="M8" s="4">
        <v>63</v>
      </c>
      <c r="N8" s="12">
        <v>101.878068181818</v>
      </c>
      <c r="O8" s="13">
        <v>9.99458137125289</v>
      </c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2">
        <v>0.3525</v>
      </c>
      <c r="AC8" s="12">
        <v>-0.265</v>
      </c>
      <c r="AD8" s="12">
        <v>3.7825</v>
      </c>
      <c r="AE8" s="12">
        <v>67.1225</v>
      </c>
      <c r="AF8" s="12">
        <v>130.5675</v>
      </c>
      <c r="AG8" s="12">
        <v>165.33</v>
      </c>
      <c r="AH8" s="12">
        <v>138.0975</v>
      </c>
      <c r="AI8" s="12">
        <v>109.86</v>
      </c>
      <c r="AJ8" s="12">
        <v>104.215</v>
      </c>
      <c r="AK8" s="12">
        <v>103.06</v>
      </c>
      <c r="AL8" s="12">
        <v>104.1475</v>
      </c>
      <c r="AM8" s="12">
        <v>104.365</v>
      </c>
      <c r="AN8" s="12">
        <v>100.68</v>
      </c>
      <c r="AO8" s="12">
        <v>96.6575</v>
      </c>
      <c r="AP8" s="12">
        <v>97.2</v>
      </c>
      <c r="AQ8" s="12">
        <v>101.4675</v>
      </c>
      <c r="AR8" s="12">
        <v>102.6425</v>
      </c>
      <c r="AS8" s="12">
        <v>102.865</v>
      </c>
      <c r="AT8" s="12">
        <v>103.7</v>
      </c>
      <c r="AU8" s="12">
        <v>105.885</v>
      </c>
      <c r="AV8" s="12">
        <v>104.4825</v>
      </c>
      <c r="AW8" s="12">
        <v>101.05</v>
      </c>
      <c r="AX8" s="12">
        <v>101.1825</v>
      </c>
      <c r="AY8" s="12">
        <v>106.465</v>
      </c>
      <c r="AZ8" s="12">
        <v>108.9625</v>
      </c>
      <c r="BA8" s="12">
        <v>107.32</v>
      </c>
      <c r="BB8" s="12">
        <v>99.7025</v>
      </c>
      <c r="BC8" s="12">
        <v>93.38</v>
      </c>
      <c r="BD8" s="12">
        <v>92.48</v>
      </c>
      <c r="BE8" s="12">
        <v>95.7175</v>
      </c>
      <c r="BF8" s="12">
        <v>97.85</v>
      </c>
      <c r="BG8" s="12">
        <v>95.255</v>
      </c>
      <c r="BH8" s="12">
        <v>92.445</v>
      </c>
      <c r="BI8" s="12">
        <v>97.775</v>
      </c>
      <c r="BJ8" s="12">
        <v>104.685</v>
      </c>
      <c r="BK8" s="12">
        <v>106.7525</v>
      </c>
      <c r="BL8" s="12">
        <v>100.915</v>
      </c>
      <c r="BM8" s="12">
        <v>94.3375</v>
      </c>
      <c r="BN8" s="12">
        <v>95.9175</v>
      </c>
      <c r="BO8" s="12">
        <v>103.73</v>
      </c>
      <c r="BP8" s="12">
        <v>111.0475</v>
      </c>
      <c r="BQ8" s="12">
        <v>112.0175</v>
      </c>
      <c r="BR8" s="12">
        <v>105.5725</v>
      </c>
      <c r="BS8" s="12">
        <v>99.65</v>
      </c>
      <c r="BT8" s="12">
        <v>98.6375</v>
      </c>
      <c r="BU8" s="12">
        <v>104.3375</v>
      </c>
      <c r="BV8" s="12">
        <v>109.2175</v>
      </c>
      <c r="BW8" s="12">
        <v>107.8525</v>
      </c>
      <c r="BX8" s="12">
        <v>101.44</v>
      </c>
      <c r="BY8" s="12">
        <v>95.565</v>
      </c>
      <c r="BZ8" s="12">
        <v>100.1475</v>
      </c>
      <c r="CA8" s="12">
        <v>132.7975</v>
      </c>
      <c r="CB8" s="12">
        <v>169.3275</v>
      </c>
      <c r="CC8" s="12">
        <v>136.3975</v>
      </c>
      <c r="CD8" s="12">
        <v>71.655</v>
      </c>
      <c r="CE8" s="12">
        <v>4.045</v>
      </c>
      <c r="CF8" s="12">
        <v>-0.175</v>
      </c>
      <c r="CG8" s="12">
        <v>0.9525</v>
      </c>
      <c r="CH8" s="12">
        <v>1.5125</v>
      </c>
      <c r="CI8" s="12">
        <v>1.6375</v>
      </c>
      <c r="CJ8" s="12">
        <v>1.69</v>
      </c>
      <c r="CK8" s="12">
        <v>1.735</v>
      </c>
      <c r="CL8" s="12">
        <v>1.7625</v>
      </c>
      <c r="CM8" s="12">
        <v>1.845</v>
      </c>
      <c r="CN8" s="16"/>
      <c r="CO8" s="16"/>
      <c r="CP8" s="16"/>
      <c r="CQ8" s="16"/>
      <c r="CR8" s="16"/>
      <c r="CS8" s="16"/>
      <c r="CT8" s="4">
        <v>56718</v>
      </c>
      <c r="CU8" s="13">
        <v>25.4</v>
      </c>
      <c r="CV8" s="4">
        <v>82</v>
      </c>
      <c r="CW8" s="4">
        <v>1</v>
      </c>
      <c r="CX8" s="4">
        <v>1</v>
      </c>
      <c r="CY8" s="13">
        <v>0</v>
      </c>
      <c r="CZ8" s="4">
        <v>0</v>
      </c>
    </row>
    <row r="9" s="6" customFormat="1" spans="1:104">
      <c r="A9" s="11">
        <v>44708.9693092593</v>
      </c>
      <c r="B9" s="11">
        <v>44708.9694647917</v>
      </c>
      <c r="C9" s="12">
        <v>93</v>
      </c>
      <c r="D9" s="13">
        <v>10</v>
      </c>
      <c r="E9" s="12">
        <v>9.3</v>
      </c>
      <c r="F9" s="14">
        <v>1.45</v>
      </c>
      <c r="G9" s="12">
        <v>0</v>
      </c>
      <c r="H9" s="14">
        <v>39.19</v>
      </c>
      <c r="I9" s="13">
        <v>23</v>
      </c>
      <c r="J9" s="13">
        <v>10</v>
      </c>
      <c r="K9" s="4">
        <v>1279</v>
      </c>
      <c r="L9" s="4">
        <v>20</v>
      </c>
      <c r="M9" s="4">
        <v>63</v>
      </c>
      <c r="N9" s="12">
        <v>101.883295454545</v>
      </c>
      <c r="O9" s="13">
        <v>9.99231001190205</v>
      </c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2">
        <v>0.3275</v>
      </c>
      <c r="AC9" s="12">
        <v>-0.2775</v>
      </c>
      <c r="AD9" s="12">
        <v>3.7675</v>
      </c>
      <c r="AE9" s="12">
        <v>67.1325</v>
      </c>
      <c r="AF9" s="12">
        <v>130.585</v>
      </c>
      <c r="AG9" s="12">
        <v>165.35</v>
      </c>
      <c r="AH9" s="12">
        <v>138.0775</v>
      </c>
      <c r="AI9" s="12">
        <v>109.8575</v>
      </c>
      <c r="AJ9" s="12">
        <v>104.2225</v>
      </c>
      <c r="AK9" s="12">
        <v>103.08</v>
      </c>
      <c r="AL9" s="12">
        <v>104.14</v>
      </c>
      <c r="AM9" s="12">
        <v>104.335</v>
      </c>
      <c r="AN9" s="12">
        <v>100.6625</v>
      </c>
      <c r="AO9" s="12">
        <v>96.6425</v>
      </c>
      <c r="AP9" s="12">
        <v>97.21</v>
      </c>
      <c r="AQ9" s="12">
        <v>101.4875</v>
      </c>
      <c r="AR9" s="12">
        <v>102.6725</v>
      </c>
      <c r="AS9" s="12">
        <v>102.9075</v>
      </c>
      <c r="AT9" s="12">
        <v>103.72</v>
      </c>
      <c r="AU9" s="12">
        <v>105.91</v>
      </c>
      <c r="AV9" s="12">
        <v>104.4875</v>
      </c>
      <c r="AW9" s="12">
        <v>101.08</v>
      </c>
      <c r="AX9" s="12">
        <v>101.2125</v>
      </c>
      <c r="AY9" s="12">
        <v>106.4975</v>
      </c>
      <c r="AZ9" s="12">
        <v>108.9725</v>
      </c>
      <c r="BA9" s="12">
        <v>107.32</v>
      </c>
      <c r="BB9" s="12">
        <v>99.68</v>
      </c>
      <c r="BC9" s="12">
        <v>93.385</v>
      </c>
      <c r="BD9" s="12">
        <v>92.48</v>
      </c>
      <c r="BE9" s="12">
        <v>95.745</v>
      </c>
      <c r="BF9" s="12">
        <v>97.875</v>
      </c>
      <c r="BG9" s="12">
        <v>95.2775</v>
      </c>
      <c r="BH9" s="12">
        <v>92.445</v>
      </c>
      <c r="BI9" s="12">
        <v>97.755</v>
      </c>
      <c r="BJ9" s="12">
        <v>104.6625</v>
      </c>
      <c r="BK9" s="12">
        <v>106.7475</v>
      </c>
      <c r="BL9" s="12">
        <v>100.905</v>
      </c>
      <c r="BM9" s="12">
        <v>94.33</v>
      </c>
      <c r="BN9" s="12">
        <v>95.9075</v>
      </c>
      <c r="BO9" s="12">
        <v>103.73</v>
      </c>
      <c r="BP9" s="12">
        <v>111.0525</v>
      </c>
      <c r="BQ9" s="12">
        <v>112.0175</v>
      </c>
      <c r="BR9" s="12">
        <v>105.5725</v>
      </c>
      <c r="BS9" s="12">
        <v>99.67</v>
      </c>
      <c r="BT9" s="12">
        <v>98.6425</v>
      </c>
      <c r="BU9" s="12">
        <v>104.34</v>
      </c>
      <c r="BV9" s="12">
        <v>109.2</v>
      </c>
      <c r="BW9" s="12">
        <v>107.8425</v>
      </c>
      <c r="BX9" s="12">
        <v>101.4425</v>
      </c>
      <c r="BY9" s="12">
        <v>95.57</v>
      </c>
      <c r="BZ9" s="12">
        <v>100.1725</v>
      </c>
      <c r="CA9" s="12">
        <v>132.79</v>
      </c>
      <c r="CB9" s="12">
        <v>169.3225</v>
      </c>
      <c r="CC9" s="12">
        <v>136.3875</v>
      </c>
      <c r="CD9" s="12">
        <v>71.6575</v>
      </c>
      <c r="CE9" s="12">
        <v>4.0375</v>
      </c>
      <c r="CF9" s="12">
        <v>-0.18</v>
      </c>
      <c r="CG9" s="12">
        <v>0.9425</v>
      </c>
      <c r="CH9" s="12">
        <v>1.4925</v>
      </c>
      <c r="CI9" s="12">
        <v>1.625</v>
      </c>
      <c r="CJ9" s="12">
        <v>1.6925</v>
      </c>
      <c r="CK9" s="12">
        <v>1.7575</v>
      </c>
      <c r="CL9" s="12">
        <v>1.785</v>
      </c>
      <c r="CM9" s="12">
        <v>1.845</v>
      </c>
      <c r="CN9" s="16"/>
      <c r="CO9" s="16"/>
      <c r="CP9" s="16"/>
      <c r="CQ9" s="16"/>
      <c r="CR9" s="16"/>
      <c r="CS9" s="16"/>
      <c r="CT9" s="4">
        <v>56718</v>
      </c>
      <c r="CU9" s="13">
        <v>25.4</v>
      </c>
      <c r="CV9" s="4">
        <v>82</v>
      </c>
      <c r="CW9" s="4">
        <v>1</v>
      </c>
      <c r="CX9" s="4">
        <v>1</v>
      </c>
      <c r="CY9" s="13">
        <v>0</v>
      </c>
      <c r="CZ9" s="4">
        <v>0</v>
      </c>
    </row>
    <row r="10" s="6" customFormat="1" spans="1:104">
      <c r="A10" s="11">
        <v>44708.9694660185</v>
      </c>
      <c r="B10" s="11">
        <v>44708.9696220602</v>
      </c>
      <c r="C10" s="12">
        <v>93</v>
      </c>
      <c r="D10" s="13">
        <v>10</v>
      </c>
      <c r="E10" s="12">
        <v>9.3</v>
      </c>
      <c r="F10" s="14">
        <v>1.45</v>
      </c>
      <c r="G10" s="12">
        <v>0</v>
      </c>
      <c r="H10" s="14">
        <v>44.46</v>
      </c>
      <c r="I10" s="13">
        <v>23</v>
      </c>
      <c r="J10" s="13">
        <v>10</v>
      </c>
      <c r="K10" s="4">
        <v>1279</v>
      </c>
      <c r="L10" s="4">
        <v>20</v>
      </c>
      <c r="M10" s="4">
        <v>63</v>
      </c>
      <c r="N10" s="12">
        <v>101.871420454545</v>
      </c>
      <c r="O10" s="13">
        <v>10.0204475777071</v>
      </c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2">
        <v>0.2975</v>
      </c>
      <c r="AC10" s="12">
        <v>-0.29</v>
      </c>
      <c r="AD10" s="12">
        <v>4.2925</v>
      </c>
      <c r="AE10" s="12">
        <v>69.0875</v>
      </c>
      <c r="AF10" s="12">
        <v>132.085</v>
      </c>
      <c r="AG10" s="12">
        <v>166.1875</v>
      </c>
      <c r="AH10" s="12">
        <v>137.58</v>
      </c>
      <c r="AI10" s="12">
        <v>109.8175</v>
      </c>
      <c r="AJ10" s="12">
        <v>104.325</v>
      </c>
      <c r="AK10" s="12">
        <v>103.1175</v>
      </c>
      <c r="AL10" s="12">
        <v>104.15</v>
      </c>
      <c r="AM10" s="12">
        <v>104.29</v>
      </c>
      <c r="AN10" s="12">
        <v>100.5875</v>
      </c>
      <c r="AO10" s="12">
        <v>96.49</v>
      </c>
      <c r="AP10" s="12">
        <v>97.235</v>
      </c>
      <c r="AQ10" s="12">
        <v>101.545</v>
      </c>
      <c r="AR10" s="12">
        <v>102.7325</v>
      </c>
      <c r="AS10" s="12">
        <v>102.8425</v>
      </c>
      <c r="AT10" s="12">
        <v>103.6625</v>
      </c>
      <c r="AU10" s="12">
        <v>105.8925</v>
      </c>
      <c r="AV10" s="12">
        <v>104.4675</v>
      </c>
      <c r="AW10" s="12">
        <v>101.04</v>
      </c>
      <c r="AX10" s="12">
        <v>101.2275</v>
      </c>
      <c r="AY10" s="12">
        <v>106.5125</v>
      </c>
      <c r="AZ10" s="12">
        <v>108.9225</v>
      </c>
      <c r="BA10" s="12">
        <v>107.2425</v>
      </c>
      <c r="BB10" s="12">
        <v>99.55</v>
      </c>
      <c r="BC10" s="12">
        <v>93.3</v>
      </c>
      <c r="BD10" s="12">
        <v>92.3475</v>
      </c>
      <c r="BE10" s="12">
        <v>95.75</v>
      </c>
      <c r="BF10" s="12">
        <v>97.8675</v>
      </c>
      <c r="BG10" s="12">
        <v>95.3375</v>
      </c>
      <c r="BH10" s="12">
        <v>92.4125</v>
      </c>
      <c r="BI10" s="12">
        <v>97.5575</v>
      </c>
      <c r="BJ10" s="12">
        <v>104.665</v>
      </c>
      <c r="BK10" s="12">
        <v>106.6775</v>
      </c>
      <c r="BL10" s="12">
        <v>101.0425</v>
      </c>
      <c r="BM10" s="12">
        <v>94.28</v>
      </c>
      <c r="BN10" s="12">
        <v>95.985</v>
      </c>
      <c r="BO10" s="12">
        <v>103.85</v>
      </c>
      <c r="BP10" s="12">
        <v>111.13</v>
      </c>
      <c r="BQ10" s="12">
        <v>112.005</v>
      </c>
      <c r="BR10" s="12">
        <v>105.485</v>
      </c>
      <c r="BS10" s="12">
        <v>99.61</v>
      </c>
      <c r="BT10" s="12">
        <v>98.695</v>
      </c>
      <c r="BU10" s="12">
        <v>104.45</v>
      </c>
      <c r="BV10" s="12">
        <v>109.2475</v>
      </c>
      <c r="BW10" s="12">
        <v>107.7975</v>
      </c>
      <c r="BX10" s="12">
        <v>101.3525</v>
      </c>
      <c r="BY10" s="12">
        <v>95.5475</v>
      </c>
      <c r="BZ10" s="12">
        <v>100.3</v>
      </c>
      <c r="CA10" s="12">
        <v>133.4075</v>
      </c>
      <c r="CB10" s="12">
        <v>169.9575</v>
      </c>
      <c r="CC10" s="12">
        <v>136.7475</v>
      </c>
      <c r="CD10" s="12">
        <v>71.54</v>
      </c>
      <c r="CE10" s="12">
        <v>3.9175</v>
      </c>
      <c r="CF10" s="12">
        <v>-0.16</v>
      </c>
      <c r="CG10" s="12">
        <v>0.9475</v>
      </c>
      <c r="CH10" s="12">
        <v>1.4975</v>
      </c>
      <c r="CI10" s="12">
        <v>1.6225</v>
      </c>
      <c r="CJ10" s="12">
        <v>1.6925</v>
      </c>
      <c r="CK10" s="12">
        <v>1.725</v>
      </c>
      <c r="CL10" s="12">
        <v>1.7525</v>
      </c>
      <c r="CM10" s="12">
        <v>1.685</v>
      </c>
      <c r="CN10" s="16"/>
      <c r="CO10" s="16"/>
      <c r="CP10" s="16"/>
      <c r="CQ10" s="16"/>
      <c r="CR10" s="16"/>
      <c r="CS10" s="16"/>
      <c r="CT10" s="4">
        <v>56718</v>
      </c>
      <c r="CU10" s="13">
        <v>25.4</v>
      </c>
      <c r="CV10" s="4">
        <v>82</v>
      </c>
      <c r="CW10" s="4">
        <v>1</v>
      </c>
      <c r="CX10" s="4">
        <v>1</v>
      </c>
      <c r="CY10" s="13">
        <v>0</v>
      </c>
      <c r="CZ10" s="4">
        <v>0</v>
      </c>
    </row>
    <row r="11" s="6" customFormat="1" spans="1:104">
      <c r="A11" s="11">
        <v>44708.9696233218</v>
      </c>
      <c r="B11" s="11">
        <v>44708.9697789815</v>
      </c>
      <c r="C11" s="12">
        <v>93</v>
      </c>
      <c r="D11" s="13">
        <v>10</v>
      </c>
      <c r="E11" s="12">
        <v>9.3</v>
      </c>
      <c r="F11" s="14">
        <v>1.45</v>
      </c>
      <c r="G11" s="12">
        <v>0</v>
      </c>
      <c r="H11" s="14">
        <v>49.36</v>
      </c>
      <c r="I11" s="13">
        <v>23</v>
      </c>
      <c r="J11" s="13">
        <v>10</v>
      </c>
      <c r="K11" s="4">
        <v>1279</v>
      </c>
      <c r="L11" s="4">
        <v>20</v>
      </c>
      <c r="M11" s="4">
        <v>63</v>
      </c>
      <c r="N11" s="12">
        <v>101.864147727273</v>
      </c>
      <c r="O11" s="13">
        <v>10.0500244389801</v>
      </c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2">
        <v>0.2925</v>
      </c>
      <c r="AC11" s="12">
        <v>-0.2875</v>
      </c>
      <c r="AD11" s="12">
        <v>4.79</v>
      </c>
      <c r="AE11" s="12">
        <v>71.05</v>
      </c>
      <c r="AF11" s="12">
        <v>133.6075</v>
      </c>
      <c r="AG11" s="12">
        <v>167.0875</v>
      </c>
      <c r="AH11" s="12">
        <v>137.1275</v>
      </c>
      <c r="AI11" s="12">
        <v>109.7925</v>
      </c>
      <c r="AJ11" s="12">
        <v>104.4325</v>
      </c>
      <c r="AK11" s="12">
        <v>103.15</v>
      </c>
      <c r="AL11" s="12">
        <v>104.1925</v>
      </c>
      <c r="AM11" s="12">
        <v>104.26</v>
      </c>
      <c r="AN11" s="12">
        <v>100.5175</v>
      </c>
      <c r="AO11" s="12">
        <v>96.345</v>
      </c>
      <c r="AP11" s="12">
        <v>97.2875</v>
      </c>
      <c r="AQ11" s="12">
        <v>101.6425</v>
      </c>
      <c r="AR11" s="12">
        <v>102.8225</v>
      </c>
      <c r="AS11" s="12">
        <v>102.7975</v>
      </c>
      <c r="AT11" s="12">
        <v>103.5975</v>
      </c>
      <c r="AU11" s="12">
        <v>105.8675</v>
      </c>
      <c r="AV11" s="12">
        <v>104.4875</v>
      </c>
      <c r="AW11" s="12">
        <v>101.03</v>
      </c>
      <c r="AX11" s="12">
        <v>101.2825</v>
      </c>
      <c r="AY11" s="12">
        <v>106.5275</v>
      </c>
      <c r="AZ11" s="12">
        <v>108.91</v>
      </c>
      <c r="BA11" s="12">
        <v>107.16</v>
      </c>
      <c r="BB11" s="12">
        <v>99.39</v>
      </c>
      <c r="BC11" s="12">
        <v>93.2</v>
      </c>
      <c r="BD11" s="12">
        <v>92.225</v>
      </c>
      <c r="BE11" s="12">
        <v>95.785</v>
      </c>
      <c r="BF11" s="12">
        <v>97.8325</v>
      </c>
      <c r="BG11" s="12">
        <v>95.4275</v>
      </c>
      <c r="BH11" s="12">
        <v>92.435</v>
      </c>
      <c r="BI11" s="12">
        <v>97.5225</v>
      </c>
      <c r="BJ11" s="12">
        <v>104.68</v>
      </c>
      <c r="BK11" s="12">
        <v>106.5875</v>
      </c>
      <c r="BL11" s="12">
        <v>101.045</v>
      </c>
      <c r="BM11" s="12">
        <v>94.1825</v>
      </c>
      <c r="BN11" s="12">
        <v>95.9125</v>
      </c>
      <c r="BO11" s="12">
        <v>103.87</v>
      </c>
      <c r="BP11" s="12">
        <v>111.11</v>
      </c>
      <c r="BQ11" s="12">
        <v>112.0375</v>
      </c>
      <c r="BR11" s="12">
        <v>105.435</v>
      </c>
      <c r="BS11" s="12">
        <v>99.58</v>
      </c>
      <c r="BT11" s="12">
        <v>98.7325</v>
      </c>
      <c r="BU11" s="12">
        <v>104.55</v>
      </c>
      <c r="BV11" s="12">
        <v>109.3025</v>
      </c>
      <c r="BW11" s="12">
        <v>107.81</v>
      </c>
      <c r="BX11" s="12">
        <v>101.3175</v>
      </c>
      <c r="BY11" s="12">
        <v>95.54</v>
      </c>
      <c r="BZ11" s="12">
        <v>100.41</v>
      </c>
      <c r="CA11" s="12">
        <v>133.9625</v>
      </c>
      <c r="CB11" s="12">
        <v>170.53</v>
      </c>
      <c r="CC11" s="12">
        <v>137.0375</v>
      </c>
      <c r="CD11" s="12">
        <v>71.39</v>
      </c>
      <c r="CE11" s="12">
        <v>3.78</v>
      </c>
      <c r="CF11" s="12">
        <v>-0.1525</v>
      </c>
      <c r="CG11" s="12">
        <v>0.9425</v>
      </c>
      <c r="CH11" s="12">
        <v>1.4975</v>
      </c>
      <c r="CI11" s="12">
        <v>1.645</v>
      </c>
      <c r="CJ11" s="12">
        <v>1.705</v>
      </c>
      <c r="CK11" s="12">
        <v>1.715</v>
      </c>
      <c r="CL11" s="12">
        <v>1.7175</v>
      </c>
      <c r="CM11" s="12">
        <v>1.6</v>
      </c>
      <c r="CN11" s="16"/>
      <c r="CO11" s="16"/>
      <c r="CP11" s="16"/>
      <c r="CQ11" s="16"/>
      <c r="CR11" s="16"/>
      <c r="CS11" s="16"/>
      <c r="CT11" s="4">
        <v>56718</v>
      </c>
      <c r="CU11" s="13">
        <v>25.4</v>
      </c>
      <c r="CV11" s="4">
        <v>82</v>
      </c>
      <c r="CW11" s="4">
        <v>1</v>
      </c>
      <c r="CX11" s="4">
        <v>1</v>
      </c>
      <c r="CY11" s="13">
        <v>0</v>
      </c>
      <c r="CZ11" s="4">
        <v>0</v>
      </c>
    </row>
    <row r="12" s="6" customFormat="1" spans="1:104">
      <c r="A12" s="11">
        <v>44708.9697802893</v>
      </c>
      <c r="B12" s="11">
        <v>44708.9699357292</v>
      </c>
      <c r="C12" s="12">
        <v>93</v>
      </c>
      <c r="D12" s="13">
        <v>10</v>
      </c>
      <c r="E12" s="12">
        <v>9.3</v>
      </c>
      <c r="F12" s="14">
        <v>1.45</v>
      </c>
      <c r="G12" s="12">
        <v>0</v>
      </c>
      <c r="H12" s="14">
        <v>54.64</v>
      </c>
      <c r="I12" s="13">
        <v>23</v>
      </c>
      <c r="J12" s="13">
        <v>10</v>
      </c>
      <c r="K12" s="4">
        <v>1280</v>
      </c>
      <c r="L12" s="4">
        <v>20</v>
      </c>
      <c r="M12" s="4">
        <v>63</v>
      </c>
      <c r="N12" s="12">
        <v>101.889772727273</v>
      </c>
      <c r="O12" s="13">
        <v>10.0430402385665</v>
      </c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2">
        <v>0.3125</v>
      </c>
      <c r="AC12" s="12">
        <v>-0.295</v>
      </c>
      <c r="AD12" s="12">
        <v>5.0025</v>
      </c>
      <c r="AE12" s="12">
        <v>71.2525</v>
      </c>
      <c r="AF12" s="12">
        <v>133.4</v>
      </c>
      <c r="AG12" s="12">
        <v>166.59</v>
      </c>
      <c r="AH12" s="12">
        <v>136.625</v>
      </c>
      <c r="AI12" s="12">
        <v>109.665</v>
      </c>
      <c r="AJ12" s="12">
        <v>104.3875</v>
      </c>
      <c r="AK12" s="12">
        <v>103.1575</v>
      </c>
      <c r="AL12" s="12">
        <v>104.2225</v>
      </c>
      <c r="AM12" s="12">
        <v>104.28</v>
      </c>
      <c r="AN12" s="12">
        <v>100.51</v>
      </c>
      <c r="AO12" s="12">
        <v>96.365</v>
      </c>
      <c r="AP12" s="12">
        <v>97.36</v>
      </c>
      <c r="AQ12" s="12">
        <v>101.69</v>
      </c>
      <c r="AR12" s="12">
        <v>102.8525</v>
      </c>
      <c r="AS12" s="12">
        <v>102.89</v>
      </c>
      <c r="AT12" s="12">
        <v>103.7275</v>
      </c>
      <c r="AU12" s="12">
        <v>105.9625</v>
      </c>
      <c r="AV12" s="12">
        <v>104.47</v>
      </c>
      <c r="AW12" s="12">
        <v>100.9825</v>
      </c>
      <c r="AX12" s="12">
        <v>101.4025</v>
      </c>
      <c r="AY12" s="12">
        <v>106.6675</v>
      </c>
      <c r="AZ12" s="12">
        <v>109.035</v>
      </c>
      <c r="BA12" s="12">
        <v>107.14</v>
      </c>
      <c r="BB12" s="12">
        <v>99.32</v>
      </c>
      <c r="BC12" s="12">
        <v>93.1575</v>
      </c>
      <c r="BD12" s="12">
        <v>92.26</v>
      </c>
      <c r="BE12" s="12">
        <v>95.7475</v>
      </c>
      <c r="BF12" s="12">
        <v>97.8525</v>
      </c>
      <c r="BG12" s="12">
        <v>95.3025</v>
      </c>
      <c r="BH12" s="12">
        <v>92.6275</v>
      </c>
      <c r="BI12" s="12">
        <v>97.695</v>
      </c>
      <c r="BJ12" s="12">
        <v>104.915</v>
      </c>
      <c r="BK12" s="12">
        <v>106.5225</v>
      </c>
      <c r="BL12" s="12">
        <v>100.99</v>
      </c>
      <c r="BM12" s="12">
        <v>94.1225</v>
      </c>
      <c r="BN12" s="12">
        <v>96</v>
      </c>
      <c r="BO12" s="12">
        <v>103.88</v>
      </c>
      <c r="BP12" s="12">
        <v>111.165</v>
      </c>
      <c r="BQ12" s="12">
        <v>111.9675</v>
      </c>
      <c r="BR12" s="12">
        <v>105.3825</v>
      </c>
      <c r="BS12" s="12">
        <v>99.5325</v>
      </c>
      <c r="BT12" s="12">
        <v>98.7675</v>
      </c>
      <c r="BU12" s="12">
        <v>104.665</v>
      </c>
      <c r="BV12" s="12">
        <v>109.3725</v>
      </c>
      <c r="BW12" s="12">
        <v>107.735</v>
      </c>
      <c r="BX12" s="12">
        <v>101.2125</v>
      </c>
      <c r="BY12" s="12">
        <v>95.5325</v>
      </c>
      <c r="BZ12" s="12">
        <v>100.6575</v>
      </c>
      <c r="CA12" s="12">
        <v>134.535</v>
      </c>
      <c r="CB12" s="12">
        <v>169.375</v>
      </c>
      <c r="CC12" s="12">
        <v>135.3325</v>
      </c>
      <c r="CD12" s="12">
        <v>69.305</v>
      </c>
      <c r="CE12" s="12">
        <v>3.3825</v>
      </c>
      <c r="CF12" s="12">
        <v>-0.1125</v>
      </c>
      <c r="CG12" s="12">
        <v>0.985</v>
      </c>
      <c r="CH12" s="12">
        <v>1.5275</v>
      </c>
      <c r="CI12" s="12">
        <v>1.6525</v>
      </c>
      <c r="CJ12" s="12">
        <v>1.7</v>
      </c>
      <c r="CK12" s="12">
        <v>1.7025</v>
      </c>
      <c r="CL12" s="12">
        <v>1.715</v>
      </c>
      <c r="CM12" s="12">
        <v>1.6</v>
      </c>
      <c r="CN12" s="16"/>
      <c r="CO12" s="16"/>
      <c r="CP12" s="16"/>
      <c r="CQ12" s="16"/>
      <c r="CR12" s="16"/>
      <c r="CS12" s="16"/>
      <c r="CT12" s="4">
        <v>56718</v>
      </c>
      <c r="CU12" s="13">
        <v>25.4</v>
      </c>
      <c r="CV12" s="4">
        <v>82</v>
      </c>
      <c r="CW12" s="4">
        <v>1</v>
      </c>
      <c r="CX12" s="4">
        <v>1</v>
      </c>
      <c r="CY12" s="13">
        <v>0</v>
      </c>
      <c r="CZ12" s="4">
        <v>0</v>
      </c>
    </row>
    <row r="13" s="6" customFormat="1" spans="1:104">
      <c r="A13" s="11">
        <v>44708.9699369444</v>
      </c>
      <c r="B13" s="11">
        <v>44708.9700930671</v>
      </c>
      <c r="C13" s="12">
        <v>93</v>
      </c>
      <c r="D13" s="13">
        <v>10</v>
      </c>
      <c r="E13" s="12">
        <v>9.3</v>
      </c>
      <c r="F13" s="14">
        <v>1.45</v>
      </c>
      <c r="G13" s="12">
        <v>0</v>
      </c>
      <c r="H13" s="14">
        <v>59.91</v>
      </c>
      <c r="I13" s="13">
        <v>23</v>
      </c>
      <c r="J13" s="13">
        <v>10</v>
      </c>
      <c r="K13" s="4">
        <v>1281</v>
      </c>
      <c r="L13" s="4">
        <v>20</v>
      </c>
      <c r="M13" s="4">
        <v>63</v>
      </c>
      <c r="N13" s="12">
        <v>101.879090909091</v>
      </c>
      <c r="O13" s="13">
        <v>10.0096406386629</v>
      </c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2">
        <v>0.3625</v>
      </c>
      <c r="AC13" s="12">
        <v>-0.2675</v>
      </c>
      <c r="AD13" s="12">
        <v>4.4775</v>
      </c>
      <c r="AE13" s="12">
        <v>69.2425</v>
      </c>
      <c r="AF13" s="12">
        <v>131.835</v>
      </c>
      <c r="AG13" s="12">
        <v>165.73</v>
      </c>
      <c r="AH13" s="12">
        <v>137.14</v>
      </c>
      <c r="AI13" s="12">
        <v>109.725</v>
      </c>
      <c r="AJ13" s="12">
        <v>104.2725</v>
      </c>
      <c r="AK13" s="12">
        <v>103.11</v>
      </c>
      <c r="AL13" s="12">
        <v>104.2025</v>
      </c>
      <c r="AM13" s="12">
        <v>104.33</v>
      </c>
      <c r="AN13" s="12">
        <v>100.5825</v>
      </c>
      <c r="AO13" s="12">
        <v>96.4975</v>
      </c>
      <c r="AP13" s="12">
        <v>97.3025</v>
      </c>
      <c r="AQ13" s="12">
        <v>101.5825</v>
      </c>
      <c r="AR13" s="12">
        <v>102.7575</v>
      </c>
      <c r="AS13" s="12">
        <v>102.9125</v>
      </c>
      <c r="AT13" s="12">
        <v>103.7825</v>
      </c>
      <c r="AU13" s="12">
        <v>105.975</v>
      </c>
      <c r="AV13" s="12">
        <v>104.5</v>
      </c>
      <c r="AW13" s="12">
        <v>101.0175</v>
      </c>
      <c r="AX13" s="12">
        <v>101.3925</v>
      </c>
      <c r="AY13" s="12">
        <v>106.645</v>
      </c>
      <c r="AZ13" s="12">
        <v>109.0725</v>
      </c>
      <c r="BA13" s="12">
        <v>107.2</v>
      </c>
      <c r="BB13" s="12">
        <v>99.465</v>
      </c>
      <c r="BC13" s="12">
        <v>93.25</v>
      </c>
      <c r="BD13" s="12">
        <v>92.405</v>
      </c>
      <c r="BE13" s="12">
        <v>95.72</v>
      </c>
      <c r="BF13" s="12">
        <v>97.7775</v>
      </c>
      <c r="BG13" s="12">
        <v>95.195</v>
      </c>
      <c r="BH13" s="12">
        <v>92.5975</v>
      </c>
      <c r="BI13" s="12">
        <v>97.8525</v>
      </c>
      <c r="BJ13" s="12">
        <v>104.85</v>
      </c>
      <c r="BK13" s="12">
        <v>106.5475</v>
      </c>
      <c r="BL13" s="12">
        <v>100.8375</v>
      </c>
      <c r="BM13" s="12">
        <v>94.1625</v>
      </c>
      <c r="BN13" s="12">
        <v>95.8825</v>
      </c>
      <c r="BO13" s="12">
        <v>103.665</v>
      </c>
      <c r="BP13" s="12">
        <v>110.9675</v>
      </c>
      <c r="BQ13" s="12">
        <v>111.8925</v>
      </c>
      <c r="BR13" s="12">
        <v>105.435</v>
      </c>
      <c r="BS13" s="12">
        <v>99.555</v>
      </c>
      <c r="BT13" s="12">
        <v>98.7125</v>
      </c>
      <c r="BU13" s="12">
        <v>104.57</v>
      </c>
      <c r="BV13" s="12">
        <v>109.345</v>
      </c>
      <c r="BW13" s="12">
        <v>107.7725</v>
      </c>
      <c r="BX13" s="12">
        <v>101.29</v>
      </c>
      <c r="BY13" s="12">
        <v>95.545</v>
      </c>
      <c r="BZ13" s="12">
        <v>100.5275</v>
      </c>
      <c r="CA13" s="12">
        <v>133.9125</v>
      </c>
      <c r="CB13" s="12">
        <v>168.74</v>
      </c>
      <c r="CC13" s="12">
        <v>134.9975</v>
      </c>
      <c r="CD13" s="12">
        <v>69.4775</v>
      </c>
      <c r="CE13" s="12">
        <v>3.57</v>
      </c>
      <c r="CF13" s="12">
        <v>-0.1125</v>
      </c>
      <c r="CG13" s="12">
        <v>0.9775</v>
      </c>
      <c r="CH13" s="12">
        <v>1.5125</v>
      </c>
      <c r="CI13" s="12">
        <v>1.65</v>
      </c>
      <c r="CJ13" s="12">
        <v>1.6925</v>
      </c>
      <c r="CK13" s="12">
        <v>1.7</v>
      </c>
      <c r="CL13" s="12">
        <v>1.69</v>
      </c>
      <c r="CM13" s="12">
        <v>1.6</v>
      </c>
      <c r="CN13" s="16"/>
      <c r="CO13" s="16"/>
      <c r="CP13" s="16"/>
      <c r="CQ13" s="16"/>
      <c r="CR13" s="16"/>
      <c r="CS13" s="16"/>
      <c r="CT13" s="4">
        <v>56718</v>
      </c>
      <c r="CU13" s="13">
        <v>25.4</v>
      </c>
      <c r="CV13" s="4">
        <v>82</v>
      </c>
      <c r="CW13" s="4">
        <v>1</v>
      </c>
      <c r="CX13" s="4">
        <v>1</v>
      </c>
      <c r="CY13" s="13">
        <v>0</v>
      </c>
      <c r="CZ13" s="4">
        <v>0</v>
      </c>
    </row>
    <row r="14" s="6" customFormat="1" spans="1:104">
      <c r="A14" s="11">
        <v>44708.970094294</v>
      </c>
      <c r="B14" s="11">
        <v>44708.9702502199</v>
      </c>
      <c r="C14" s="12">
        <v>93</v>
      </c>
      <c r="D14" s="13">
        <v>10</v>
      </c>
      <c r="E14" s="12">
        <v>9.3</v>
      </c>
      <c r="F14" s="14">
        <v>1.45</v>
      </c>
      <c r="G14" s="12">
        <v>0</v>
      </c>
      <c r="H14" s="14">
        <v>65.19</v>
      </c>
      <c r="I14" s="13">
        <v>23</v>
      </c>
      <c r="J14" s="13">
        <v>10</v>
      </c>
      <c r="K14" s="4">
        <v>1279</v>
      </c>
      <c r="L14" s="4">
        <v>20</v>
      </c>
      <c r="M14" s="4">
        <v>63</v>
      </c>
      <c r="N14" s="12">
        <v>101.891818181818</v>
      </c>
      <c r="O14" s="13">
        <v>9.98210432365377</v>
      </c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2">
        <v>0.3725</v>
      </c>
      <c r="AC14" s="12">
        <v>-0.2525</v>
      </c>
      <c r="AD14" s="12">
        <v>3.9475</v>
      </c>
      <c r="AE14" s="12">
        <v>67.28</v>
      </c>
      <c r="AF14" s="12">
        <v>130.32</v>
      </c>
      <c r="AG14" s="12">
        <v>164.89</v>
      </c>
      <c r="AH14" s="12">
        <v>137.645</v>
      </c>
      <c r="AI14" s="12">
        <v>109.7725</v>
      </c>
      <c r="AJ14" s="12">
        <v>104.175</v>
      </c>
      <c r="AK14" s="12">
        <v>103.0625</v>
      </c>
      <c r="AL14" s="12">
        <v>104.16</v>
      </c>
      <c r="AM14" s="12">
        <v>104.35</v>
      </c>
      <c r="AN14" s="12">
        <v>100.63</v>
      </c>
      <c r="AO14" s="12">
        <v>96.635</v>
      </c>
      <c r="AP14" s="12">
        <v>97.2625</v>
      </c>
      <c r="AQ14" s="12">
        <v>101.535</v>
      </c>
      <c r="AR14" s="12">
        <v>102.7125</v>
      </c>
      <c r="AS14" s="12">
        <v>103</v>
      </c>
      <c r="AT14" s="12">
        <v>103.86</v>
      </c>
      <c r="AU14" s="12">
        <v>105.995</v>
      </c>
      <c r="AV14" s="12">
        <v>104.5175</v>
      </c>
      <c r="AW14" s="12">
        <v>101.075</v>
      </c>
      <c r="AX14" s="12">
        <v>101.4075</v>
      </c>
      <c r="AY14" s="12">
        <v>106.645</v>
      </c>
      <c r="AZ14" s="12">
        <v>109.115</v>
      </c>
      <c r="BA14" s="12">
        <v>107.2875</v>
      </c>
      <c r="BB14" s="12">
        <v>99.6225</v>
      </c>
      <c r="BC14" s="12">
        <v>93.3475</v>
      </c>
      <c r="BD14" s="12">
        <v>92.55</v>
      </c>
      <c r="BE14" s="12">
        <v>95.705</v>
      </c>
      <c r="BF14" s="12">
        <v>97.7775</v>
      </c>
      <c r="BG14" s="12">
        <v>95.1175</v>
      </c>
      <c r="BH14" s="12">
        <v>92.6125</v>
      </c>
      <c r="BI14" s="12">
        <v>98.0275</v>
      </c>
      <c r="BJ14" s="12">
        <v>104.8275</v>
      </c>
      <c r="BK14" s="12">
        <v>106.6075</v>
      </c>
      <c r="BL14" s="12">
        <v>100.71</v>
      </c>
      <c r="BM14" s="12">
        <v>94.2175</v>
      </c>
      <c r="BN14" s="12">
        <v>95.8275</v>
      </c>
      <c r="BO14" s="12">
        <v>103.565</v>
      </c>
      <c r="BP14" s="12">
        <v>110.905</v>
      </c>
      <c r="BQ14" s="12">
        <v>111.91</v>
      </c>
      <c r="BR14" s="12">
        <v>105.51</v>
      </c>
      <c r="BS14" s="12">
        <v>99.615</v>
      </c>
      <c r="BT14" s="12">
        <v>98.67</v>
      </c>
      <c r="BU14" s="12">
        <v>104.48</v>
      </c>
      <c r="BV14" s="12">
        <v>109.295</v>
      </c>
      <c r="BW14" s="12">
        <v>107.7825</v>
      </c>
      <c r="BX14" s="12">
        <v>101.3675</v>
      </c>
      <c r="BY14" s="12">
        <v>95.5725</v>
      </c>
      <c r="BZ14" s="12">
        <v>100.42</v>
      </c>
      <c r="CA14" s="12">
        <v>133.3125</v>
      </c>
      <c r="CB14" s="12">
        <v>168.1175</v>
      </c>
      <c r="CC14" s="12">
        <v>134.67</v>
      </c>
      <c r="CD14" s="12">
        <v>69.6175</v>
      </c>
      <c r="CE14" s="12">
        <v>3.72</v>
      </c>
      <c r="CF14" s="12">
        <v>-0.12</v>
      </c>
      <c r="CG14" s="12">
        <v>0.995</v>
      </c>
      <c r="CH14" s="12">
        <v>1.53</v>
      </c>
      <c r="CI14" s="12">
        <v>1.67</v>
      </c>
      <c r="CJ14" s="12">
        <v>1.7</v>
      </c>
      <c r="CK14" s="12">
        <v>1.715</v>
      </c>
      <c r="CL14" s="12">
        <v>1.7075</v>
      </c>
      <c r="CM14" s="12">
        <v>1.66333333333333</v>
      </c>
      <c r="CN14" s="16"/>
      <c r="CO14" s="16"/>
      <c r="CP14" s="16"/>
      <c r="CQ14" s="16"/>
      <c r="CR14" s="16"/>
      <c r="CS14" s="16"/>
      <c r="CT14" s="4">
        <v>56718</v>
      </c>
      <c r="CU14" s="13">
        <v>25.4</v>
      </c>
      <c r="CV14" s="4">
        <v>82</v>
      </c>
      <c r="CW14" s="4">
        <v>1</v>
      </c>
      <c r="CX14" s="4">
        <v>1</v>
      </c>
      <c r="CY14" s="13">
        <v>0</v>
      </c>
      <c r="CZ14" s="4">
        <v>0</v>
      </c>
    </row>
    <row r="15" s="6" customFormat="1" spans="1:104">
      <c r="A15" s="11">
        <v>44708.9702514468</v>
      </c>
      <c r="B15" s="11">
        <v>44708.9704073148</v>
      </c>
      <c r="C15" s="12">
        <v>93</v>
      </c>
      <c r="D15" s="13">
        <v>10</v>
      </c>
      <c r="E15" s="12">
        <v>9.3</v>
      </c>
      <c r="F15" s="14">
        <v>1.45</v>
      </c>
      <c r="G15" s="12">
        <v>0</v>
      </c>
      <c r="H15" s="14">
        <v>70.46</v>
      </c>
      <c r="I15" s="13">
        <v>23</v>
      </c>
      <c r="J15" s="13">
        <v>10</v>
      </c>
      <c r="K15" s="4">
        <v>1281</v>
      </c>
      <c r="L15" s="4">
        <v>20</v>
      </c>
      <c r="M15" s="4">
        <v>63</v>
      </c>
      <c r="N15" s="12">
        <v>101.883863636364</v>
      </c>
      <c r="O15" s="13">
        <v>9.96346927204543</v>
      </c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2">
        <v>0.36</v>
      </c>
      <c r="AC15" s="12">
        <v>-0.3</v>
      </c>
      <c r="AD15" s="12">
        <v>4.0675</v>
      </c>
      <c r="AE15" s="12">
        <v>67.37</v>
      </c>
      <c r="AF15" s="12">
        <v>129.975</v>
      </c>
      <c r="AG15" s="12">
        <v>164.2275</v>
      </c>
      <c r="AH15" s="12">
        <v>137.0175</v>
      </c>
      <c r="AI15" s="12">
        <v>109.5525</v>
      </c>
      <c r="AJ15" s="12">
        <v>104.0925</v>
      </c>
      <c r="AK15" s="12">
        <v>102.9975</v>
      </c>
      <c r="AL15" s="12">
        <v>104.16</v>
      </c>
      <c r="AM15" s="12">
        <v>104.3725</v>
      </c>
      <c r="AN15" s="12">
        <v>100.605</v>
      </c>
      <c r="AO15" s="12">
        <v>96.5725</v>
      </c>
      <c r="AP15" s="12">
        <v>97.2975</v>
      </c>
      <c r="AQ15" s="12">
        <v>101.555</v>
      </c>
      <c r="AR15" s="12">
        <v>102.755</v>
      </c>
      <c r="AS15" s="12">
        <v>103</v>
      </c>
      <c r="AT15" s="12">
        <v>103.9525</v>
      </c>
      <c r="AU15" s="12">
        <v>106.07</v>
      </c>
      <c r="AV15" s="12">
        <v>104.4875</v>
      </c>
      <c r="AW15" s="12">
        <v>101.04</v>
      </c>
      <c r="AX15" s="12">
        <v>101.4775</v>
      </c>
      <c r="AY15" s="12">
        <v>106.7625</v>
      </c>
      <c r="AZ15" s="12">
        <v>109.165</v>
      </c>
      <c r="BA15" s="12">
        <v>107.235</v>
      </c>
      <c r="BB15" s="12">
        <v>99.5275</v>
      </c>
      <c r="BC15" s="12">
        <v>93.38</v>
      </c>
      <c r="BD15" s="12">
        <v>92.5975</v>
      </c>
      <c r="BE15" s="12">
        <v>95.755</v>
      </c>
      <c r="BF15" s="12">
        <v>97.7275</v>
      </c>
      <c r="BG15" s="12">
        <v>95.0025</v>
      </c>
      <c r="BH15" s="12">
        <v>92.6975</v>
      </c>
      <c r="BI15" s="12">
        <v>98.04</v>
      </c>
      <c r="BJ15" s="12">
        <v>104.87</v>
      </c>
      <c r="BK15" s="12">
        <v>106.4575</v>
      </c>
      <c r="BL15" s="12">
        <v>100.635</v>
      </c>
      <c r="BM15" s="12">
        <v>94.23</v>
      </c>
      <c r="BN15" s="12">
        <v>95.86</v>
      </c>
      <c r="BO15" s="12">
        <v>103.585</v>
      </c>
      <c r="BP15" s="12">
        <v>110.9075</v>
      </c>
      <c r="BQ15" s="12">
        <v>111.895</v>
      </c>
      <c r="BR15" s="12">
        <v>105.5075</v>
      </c>
      <c r="BS15" s="12">
        <v>99.575</v>
      </c>
      <c r="BT15" s="12">
        <v>98.69</v>
      </c>
      <c r="BU15" s="12">
        <v>104.5475</v>
      </c>
      <c r="BV15" s="12">
        <v>109.3075</v>
      </c>
      <c r="BW15" s="12">
        <v>107.6725</v>
      </c>
      <c r="BX15" s="12">
        <v>101.2075</v>
      </c>
      <c r="BY15" s="12">
        <v>95.505</v>
      </c>
      <c r="BZ15" s="12">
        <v>100.56</v>
      </c>
      <c r="CA15" s="12">
        <v>133.995</v>
      </c>
      <c r="CB15" s="12">
        <v>167.3325</v>
      </c>
      <c r="CC15" s="12">
        <v>133.13</v>
      </c>
      <c r="CD15" s="12">
        <v>67.5275</v>
      </c>
      <c r="CE15" s="12">
        <v>3.075</v>
      </c>
      <c r="CF15" s="12">
        <v>-0.105</v>
      </c>
      <c r="CG15" s="12">
        <v>1.025</v>
      </c>
      <c r="CH15" s="12">
        <v>1.545</v>
      </c>
      <c r="CI15" s="12">
        <v>1.6625</v>
      </c>
      <c r="CJ15" s="12">
        <v>1.685</v>
      </c>
      <c r="CK15" s="12">
        <v>1.7175</v>
      </c>
      <c r="CL15" s="12">
        <v>1.7275</v>
      </c>
      <c r="CM15" s="12">
        <v>1.74</v>
      </c>
      <c r="CN15" s="16"/>
      <c r="CO15" s="16"/>
      <c r="CP15" s="16"/>
      <c r="CQ15" s="16"/>
      <c r="CR15" s="16"/>
      <c r="CS15" s="16"/>
      <c r="CT15" s="4">
        <v>56718</v>
      </c>
      <c r="CU15" s="13">
        <v>25.4</v>
      </c>
      <c r="CV15" s="4">
        <v>82</v>
      </c>
      <c r="CW15" s="4">
        <v>1</v>
      </c>
      <c r="CX15" s="4">
        <v>1</v>
      </c>
      <c r="CY15" s="13">
        <v>0</v>
      </c>
      <c r="CZ15" s="4">
        <v>0</v>
      </c>
    </row>
    <row r="16" s="6" customFormat="1" spans="1:104">
      <c r="A16" s="11">
        <v>44708.9704089699</v>
      </c>
      <c r="B16" s="11">
        <v>44708.9705639699</v>
      </c>
      <c r="C16" s="12">
        <v>93</v>
      </c>
      <c r="D16" s="13">
        <v>10</v>
      </c>
      <c r="E16" s="12">
        <v>9.3</v>
      </c>
      <c r="F16" s="14">
        <v>1.45</v>
      </c>
      <c r="G16" s="12">
        <v>0</v>
      </c>
      <c r="H16" s="14">
        <v>75.36</v>
      </c>
      <c r="I16" s="13">
        <v>23</v>
      </c>
      <c r="J16" s="13">
        <v>10</v>
      </c>
      <c r="K16" s="4">
        <v>1281</v>
      </c>
      <c r="L16" s="4">
        <v>20</v>
      </c>
      <c r="M16" s="4">
        <v>63</v>
      </c>
      <c r="N16" s="12">
        <v>101.875852272727</v>
      </c>
      <c r="O16" s="13">
        <v>10.0093114425637</v>
      </c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2">
        <v>0.3925</v>
      </c>
      <c r="AC16" s="12">
        <v>-0.2425</v>
      </c>
      <c r="AD16" s="12">
        <v>2.4775</v>
      </c>
      <c r="AE16" s="12">
        <v>63.1775</v>
      </c>
      <c r="AF16" s="12">
        <v>127.635</v>
      </c>
      <c r="AG16" s="12">
        <v>163.825</v>
      </c>
      <c r="AH16" s="12">
        <v>139.19</v>
      </c>
      <c r="AI16" s="12">
        <v>109.96</v>
      </c>
      <c r="AJ16" s="12">
        <v>104.215</v>
      </c>
      <c r="AK16" s="12">
        <v>103.0175</v>
      </c>
      <c r="AL16" s="12">
        <v>104.1425</v>
      </c>
      <c r="AM16" s="12">
        <v>104.385</v>
      </c>
      <c r="AN16" s="12">
        <v>100.7475</v>
      </c>
      <c r="AO16" s="12">
        <v>96.7225</v>
      </c>
      <c r="AP16" s="12">
        <v>97.1075</v>
      </c>
      <c r="AQ16" s="12">
        <v>101.385</v>
      </c>
      <c r="AR16" s="12">
        <v>102.7</v>
      </c>
      <c r="AS16" s="12">
        <v>103.045</v>
      </c>
      <c r="AT16" s="12">
        <v>103.89</v>
      </c>
      <c r="AU16" s="12">
        <v>105.97</v>
      </c>
      <c r="AV16" s="12">
        <v>104.59</v>
      </c>
      <c r="AW16" s="12">
        <v>101.1925</v>
      </c>
      <c r="AX16" s="12">
        <v>101.2575</v>
      </c>
      <c r="AY16" s="12">
        <v>106.5175</v>
      </c>
      <c r="AZ16" s="12">
        <v>109.0675</v>
      </c>
      <c r="BA16" s="12">
        <v>107.4875</v>
      </c>
      <c r="BB16" s="12">
        <v>99.9175</v>
      </c>
      <c r="BC16" s="12">
        <v>93.5225</v>
      </c>
      <c r="BD16" s="12">
        <v>92.65</v>
      </c>
      <c r="BE16" s="12">
        <v>95.77</v>
      </c>
      <c r="BF16" s="12">
        <v>97.69</v>
      </c>
      <c r="BG16" s="12">
        <v>95.12</v>
      </c>
      <c r="BH16" s="12">
        <v>92.33</v>
      </c>
      <c r="BI16" s="12">
        <v>97.8825</v>
      </c>
      <c r="BJ16" s="12">
        <v>104.5125</v>
      </c>
      <c r="BK16" s="12">
        <v>106.725</v>
      </c>
      <c r="BL16" s="12">
        <v>100.8</v>
      </c>
      <c r="BM16" s="12">
        <v>94.3625</v>
      </c>
      <c r="BN16" s="12">
        <v>95.53</v>
      </c>
      <c r="BO16" s="12">
        <v>103.2875</v>
      </c>
      <c r="BP16" s="12">
        <v>110.715</v>
      </c>
      <c r="BQ16" s="12">
        <v>112.06</v>
      </c>
      <c r="BR16" s="12">
        <v>105.7025</v>
      </c>
      <c r="BS16" s="12">
        <v>99.7</v>
      </c>
      <c r="BT16" s="12">
        <v>98.5275</v>
      </c>
      <c r="BU16" s="12">
        <v>104.16</v>
      </c>
      <c r="BV16" s="12">
        <v>109.175</v>
      </c>
      <c r="BW16" s="12">
        <v>107.9</v>
      </c>
      <c r="BX16" s="12">
        <v>101.61</v>
      </c>
      <c r="BY16" s="12">
        <v>95.5575</v>
      </c>
      <c r="BZ16" s="12">
        <v>99.93</v>
      </c>
      <c r="CA16" s="12">
        <v>131.45</v>
      </c>
      <c r="CB16" s="12">
        <v>167.9925</v>
      </c>
      <c r="CC16" s="12">
        <v>135.5175</v>
      </c>
      <c r="CD16" s="12">
        <v>71.865</v>
      </c>
      <c r="CE16" s="12">
        <v>4.2675</v>
      </c>
      <c r="CF16" s="12">
        <v>-0.1775</v>
      </c>
      <c r="CG16" s="12">
        <v>0.9625</v>
      </c>
      <c r="CH16" s="12">
        <v>1.5</v>
      </c>
      <c r="CI16" s="12">
        <v>1.64</v>
      </c>
      <c r="CJ16" s="12">
        <v>1.665</v>
      </c>
      <c r="CK16" s="12">
        <v>1.7175</v>
      </c>
      <c r="CL16" s="12">
        <v>1.72</v>
      </c>
      <c r="CM16" s="12">
        <v>1.8</v>
      </c>
      <c r="CN16" s="16"/>
      <c r="CO16" s="16"/>
      <c r="CP16" s="16"/>
      <c r="CQ16" s="16"/>
      <c r="CR16" s="16"/>
      <c r="CS16" s="16"/>
      <c r="CT16" s="4">
        <v>56718</v>
      </c>
      <c r="CU16" s="13">
        <v>25.4</v>
      </c>
      <c r="CV16" s="4">
        <v>82</v>
      </c>
      <c r="CW16" s="4">
        <v>1</v>
      </c>
      <c r="CX16" s="4">
        <v>1</v>
      </c>
      <c r="CY16" s="13">
        <v>0</v>
      </c>
      <c r="CZ16" s="4">
        <v>0</v>
      </c>
    </row>
    <row r="17" s="6" customFormat="1" spans="1:104">
      <c r="A17" s="11">
        <v>44708.9705652546</v>
      </c>
      <c r="B17" s="11">
        <v>44708.9707210301</v>
      </c>
      <c r="C17" s="12">
        <v>93</v>
      </c>
      <c r="D17" s="13">
        <v>10</v>
      </c>
      <c r="E17" s="12">
        <v>9.3</v>
      </c>
      <c r="F17" s="14">
        <v>1.45</v>
      </c>
      <c r="G17" s="12">
        <v>0</v>
      </c>
      <c r="H17" s="14">
        <v>80.64</v>
      </c>
      <c r="I17" s="13">
        <v>23</v>
      </c>
      <c r="J17" s="13">
        <v>10</v>
      </c>
      <c r="K17" s="4">
        <v>1279</v>
      </c>
      <c r="L17" s="4">
        <v>20</v>
      </c>
      <c r="M17" s="4">
        <v>63</v>
      </c>
      <c r="N17" s="12">
        <v>101.884943181818</v>
      </c>
      <c r="O17" s="13">
        <v>10.0073871781855</v>
      </c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2">
        <v>0.3525</v>
      </c>
      <c r="AC17" s="12">
        <v>-0.25</v>
      </c>
      <c r="AD17" s="12">
        <v>2.475</v>
      </c>
      <c r="AE17" s="12">
        <v>63.19</v>
      </c>
      <c r="AF17" s="12">
        <v>127.645</v>
      </c>
      <c r="AG17" s="12">
        <v>163.8325</v>
      </c>
      <c r="AH17" s="12">
        <v>139.22</v>
      </c>
      <c r="AI17" s="12">
        <v>109.9575</v>
      </c>
      <c r="AJ17" s="12">
        <v>104.2225</v>
      </c>
      <c r="AK17" s="12">
        <v>103.0175</v>
      </c>
      <c r="AL17" s="12">
        <v>104.1625</v>
      </c>
      <c r="AM17" s="12">
        <v>104.3975</v>
      </c>
      <c r="AN17" s="12">
        <v>100.74</v>
      </c>
      <c r="AO17" s="12">
        <v>96.7325</v>
      </c>
      <c r="AP17" s="12">
        <v>97.1225</v>
      </c>
      <c r="AQ17" s="12">
        <v>101.4075</v>
      </c>
      <c r="AR17" s="12">
        <v>102.72</v>
      </c>
      <c r="AS17" s="12">
        <v>103.0575</v>
      </c>
      <c r="AT17" s="12">
        <v>103.8975</v>
      </c>
      <c r="AU17" s="12">
        <v>105.9725</v>
      </c>
      <c r="AV17" s="12">
        <v>104.5475</v>
      </c>
      <c r="AW17" s="12">
        <v>101.1425</v>
      </c>
      <c r="AX17" s="12">
        <v>101.21</v>
      </c>
      <c r="AY17" s="12">
        <v>106.5025</v>
      </c>
      <c r="AZ17" s="12">
        <v>109.095</v>
      </c>
      <c r="BA17" s="12">
        <v>107.505</v>
      </c>
      <c r="BB17" s="12">
        <v>99.945</v>
      </c>
      <c r="BC17" s="12">
        <v>93.5175</v>
      </c>
      <c r="BD17" s="12">
        <v>92.6675</v>
      </c>
      <c r="BE17" s="12">
        <v>95.7675</v>
      </c>
      <c r="BF17" s="12">
        <v>97.675</v>
      </c>
      <c r="BG17" s="12">
        <v>95.12</v>
      </c>
      <c r="BH17" s="12">
        <v>92.3975</v>
      </c>
      <c r="BI17" s="12">
        <v>97.9725</v>
      </c>
      <c r="BJ17" s="12">
        <v>104.555</v>
      </c>
      <c r="BK17" s="12">
        <v>106.705</v>
      </c>
      <c r="BL17" s="12">
        <v>100.775</v>
      </c>
      <c r="BM17" s="12">
        <v>94.3475</v>
      </c>
      <c r="BN17" s="12">
        <v>95.5625</v>
      </c>
      <c r="BO17" s="12">
        <v>103.325</v>
      </c>
      <c r="BP17" s="12">
        <v>110.755</v>
      </c>
      <c r="BQ17" s="12">
        <v>112.075</v>
      </c>
      <c r="BR17" s="12">
        <v>105.715</v>
      </c>
      <c r="BS17" s="12">
        <v>99.7175</v>
      </c>
      <c r="BT17" s="12">
        <v>98.5575</v>
      </c>
      <c r="BU17" s="12">
        <v>104.1825</v>
      </c>
      <c r="BV17" s="12">
        <v>109.205</v>
      </c>
      <c r="BW17" s="12">
        <v>107.9075</v>
      </c>
      <c r="BX17" s="12">
        <v>101.5975</v>
      </c>
      <c r="BY17" s="12">
        <v>95.5475</v>
      </c>
      <c r="BZ17" s="12">
        <v>99.935</v>
      </c>
      <c r="CA17" s="12">
        <v>131.4625</v>
      </c>
      <c r="CB17" s="12">
        <v>168.0125</v>
      </c>
      <c r="CC17" s="12">
        <v>135.5025</v>
      </c>
      <c r="CD17" s="12">
        <v>71.83</v>
      </c>
      <c r="CE17" s="12">
        <v>4.2</v>
      </c>
      <c r="CF17" s="12">
        <v>-0.2075</v>
      </c>
      <c r="CG17" s="12">
        <v>0.9525</v>
      </c>
      <c r="CH17" s="12">
        <v>1.5225</v>
      </c>
      <c r="CI17" s="12">
        <v>1.6525</v>
      </c>
      <c r="CJ17" s="12">
        <v>1.6775</v>
      </c>
      <c r="CK17" s="12">
        <v>1.72</v>
      </c>
      <c r="CL17" s="12">
        <v>1.7225</v>
      </c>
      <c r="CM17" s="12">
        <v>1.83</v>
      </c>
      <c r="CN17" s="16"/>
      <c r="CO17" s="16"/>
      <c r="CP17" s="16"/>
      <c r="CQ17" s="16"/>
      <c r="CR17" s="16"/>
      <c r="CS17" s="16"/>
      <c r="CT17" s="4">
        <v>56718</v>
      </c>
      <c r="CU17" s="13">
        <v>25.4</v>
      </c>
      <c r="CV17" s="4">
        <v>82</v>
      </c>
      <c r="CW17" s="4">
        <v>1</v>
      </c>
      <c r="CX17" s="4">
        <v>1</v>
      </c>
      <c r="CY17" s="13">
        <v>0</v>
      </c>
      <c r="CZ17" s="4">
        <v>0</v>
      </c>
    </row>
    <row r="18" s="6" customFormat="1" spans="1:104">
      <c r="A18" s="11">
        <v>44708.9707222454</v>
      </c>
      <c r="B18" s="11">
        <v>44708.9708785995</v>
      </c>
      <c r="C18" s="12">
        <v>93</v>
      </c>
      <c r="D18" s="13">
        <v>10</v>
      </c>
      <c r="E18" s="12">
        <v>9.3</v>
      </c>
      <c r="F18" s="14">
        <v>1.45</v>
      </c>
      <c r="G18" s="12">
        <v>0</v>
      </c>
      <c r="H18" s="14">
        <v>85.91</v>
      </c>
      <c r="I18" s="13">
        <v>23</v>
      </c>
      <c r="J18" s="13">
        <v>10</v>
      </c>
      <c r="K18" s="4">
        <v>1281</v>
      </c>
      <c r="L18" s="4">
        <v>20</v>
      </c>
      <c r="M18" s="4">
        <v>63</v>
      </c>
      <c r="N18" s="12">
        <v>101.882386363636</v>
      </c>
      <c r="O18" s="13">
        <v>9.99466640620342</v>
      </c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2">
        <v>0.415</v>
      </c>
      <c r="AC18" s="12">
        <v>-0.2525</v>
      </c>
      <c r="AD18" s="12">
        <v>3.14</v>
      </c>
      <c r="AE18" s="12">
        <v>65.265</v>
      </c>
      <c r="AF18" s="12">
        <v>128.83</v>
      </c>
      <c r="AG18" s="12">
        <v>164.085</v>
      </c>
      <c r="AH18" s="12">
        <v>138.1175</v>
      </c>
      <c r="AI18" s="12">
        <v>109.7175</v>
      </c>
      <c r="AJ18" s="12">
        <v>104.2375</v>
      </c>
      <c r="AK18" s="12">
        <v>103.0125</v>
      </c>
      <c r="AL18" s="12">
        <v>104.2175</v>
      </c>
      <c r="AM18" s="12">
        <v>104.425</v>
      </c>
      <c r="AN18" s="12">
        <v>100.7025</v>
      </c>
      <c r="AO18" s="12">
        <v>96.575</v>
      </c>
      <c r="AP18" s="12">
        <v>97.2025</v>
      </c>
      <c r="AQ18" s="12">
        <v>101.465</v>
      </c>
      <c r="AR18" s="12">
        <v>102.7825</v>
      </c>
      <c r="AS18" s="12">
        <v>102.9725</v>
      </c>
      <c r="AT18" s="12">
        <v>103.9125</v>
      </c>
      <c r="AU18" s="12">
        <v>106.0275</v>
      </c>
      <c r="AV18" s="12">
        <v>104.52</v>
      </c>
      <c r="AW18" s="12">
        <v>101.06</v>
      </c>
      <c r="AX18" s="12">
        <v>101.2975</v>
      </c>
      <c r="AY18" s="12">
        <v>106.635</v>
      </c>
      <c r="AZ18" s="12">
        <v>109.1125</v>
      </c>
      <c r="BA18" s="12">
        <v>107.3525</v>
      </c>
      <c r="BB18" s="12">
        <v>99.6875</v>
      </c>
      <c r="BC18" s="12">
        <v>93.47</v>
      </c>
      <c r="BD18" s="12">
        <v>92.5725</v>
      </c>
      <c r="BE18" s="12">
        <v>95.75</v>
      </c>
      <c r="BF18" s="12">
        <v>97.625</v>
      </c>
      <c r="BG18" s="12">
        <v>95.1575</v>
      </c>
      <c r="BH18" s="12">
        <v>92.645</v>
      </c>
      <c r="BI18" s="12">
        <v>97.9325</v>
      </c>
      <c r="BJ18" s="12">
        <v>104.675</v>
      </c>
      <c r="BK18" s="12">
        <v>106.51</v>
      </c>
      <c r="BL18" s="12">
        <v>100.78</v>
      </c>
      <c r="BM18" s="12">
        <v>94.285</v>
      </c>
      <c r="BN18" s="12">
        <v>95.715</v>
      </c>
      <c r="BO18" s="12">
        <v>103.5075</v>
      </c>
      <c r="BP18" s="12">
        <v>110.8625</v>
      </c>
      <c r="BQ18" s="12">
        <v>112.0075</v>
      </c>
      <c r="BR18" s="12">
        <v>105.6375</v>
      </c>
      <c r="BS18" s="12">
        <v>99.6</v>
      </c>
      <c r="BT18" s="12">
        <v>98.6025</v>
      </c>
      <c r="BU18" s="12">
        <v>104.3375</v>
      </c>
      <c r="BV18" s="12">
        <v>109.3025</v>
      </c>
      <c r="BW18" s="12">
        <v>107.8375</v>
      </c>
      <c r="BX18" s="12">
        <v>101.4175</v>
      </c>
      <c r="BY18" s="12">
        <v>95.475</v>
      </c>
      <c r="BZ18" s="12">
        <v>100.205</v>
      </c>
      <c r="CA18" s="12">
        <v>132.7375</v>
      </c>
      <c r="CB18" s="12">
        <v>167.835</v>
      </c>
      <c r="CC18" s="12">
        <v>134.3025</v>
      </c>
      <c r="CD18" s="12">
        <v>69.6275</v>
      </c>
      <c r="CE18" s="12">
        <v>3.4575</v>
      </c>
      <c r="CF18" s="12">
        <v>-0.1775</v>
      </c>
      <c r="CG18" s="12">
        <v>0.955</v>
      </c>
      <c r="CH18" s="12">
        <v>1.5125</v>
      </c>
      <c r="CI18" s="12">
        <v>1.63</v>
      </c>
      <c r="CJ18" s="12">
        <v>1.66</v>
      </c>
      <c r="CK18" s="12">
        <v>1.6925</v>
      </c>
      <c r="CL18" s="12">
        <v>1.6925</v>
      </c>
      <c r="CM18" s="12">
        <v>1.805</v>
      </c>
      <c r="CN18" s="16"/>
      <c r="CO18" s="16"/>
      <c r="CP18" s="16"/>
      <c r="CQ18" s="16"/>
      <c r="CR18" s="16"/>
      <c r="CS18" s="16"/>
      <c r="CT18" s="4">
        <v>56718</v>
      </c>
      <c r="CU18" s="13">
        <v>25.4</v>
      </c>
      <c r="CV18" s="4">
        <v>82</v>
      </c>
      <c r="CW18" s="4">
        <v>1</v>
      </c>
      <c r="CX18" s="4">
        <v>1</v>
      </c>
      <c r="CY18" s="13">
        <v>0</v>
      </c>
      <c r="CZ18" s="4">
        <v>0</v>
      </c>
    </row>
    <row r="19" s="6" customFormat="1" spans="1:104">
      <c r="A19" s="11">
        <v>44708.9708799306</v>
      </c>
      <c r="B19" s="11">
        <v>44708.9710352431</v>
      </c>
      <c r="C19" s="12">
        <v>93</v>
      </c>
      <c r="D19" s="13">
        <v>10</v>
      </c>
      <c r="E19" s="12">
        <v>9.3</v>
      </c>
      <c r="F19" s="14">
        <v>1.45</v>
      </c>
      <c r="G19" s="12">
        <v>0</v>
      </c>
      <c r="H19" s="14">
        <v>91.19</v>
      </c>
      <c r="I19" s="13">
        <v>23</v>
      </c>
      <c r="J19" s="13">
        <v>10</v>
      </c>
      <c r="K19" s="4">
        <v>1281</v>
      </c>
      <c r="L19" s="4">
        <v>20</v>
      </c>
      <c r="M19" s="4">
        <v>63</v>
      </c>
      <c r="N19" s="12">
        <v>101.895852272727</v>
      </c>
      <c r="O19" s="13">
        <v>9.98882208753167</v>
      </c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2">
        <v>0.4975</v>
      </c>
      <c r="AC19" s="12">
        <v>-0.1825</v>
      </c>
      <c r="AD19" s="12">
        <v>2.545</v>
      </c>
      <c r="AE19" s="12">
        <v>63.215</v>
      </c>
      <c r="AF19" s="12">
        <v>127.655</v>
      </c>
      <c r="AG19" s="12">
        <v>163.85</v>
      </c>
      <c r="AH19" s="12">
        <v>139.21</v>
      </c>
      <c r="AI19" s="12">
        <v>109.97</v>
      </c>
      <c r="AJ19" s="12">
        <v>104.22</v>
      </c>
      <c r="AK19" s="12">
        <v>103.05</v>
      </c>
      <c r="AL19" s="12">
        <v>104.19</v>
      </c>
      <c r="AM19" s="12">
        <v>104.435</v>
      </c>
      <c r="AN19" s="12">
        <v>100.7825</v>
      </c>
      <c r="AO19" s="12">
        <v>96.7625</v>
      </c>
      <c r="AP19" s="12">
        <v>97.12</v>
      </c>
      <c r="AQ19" s="12">
        <v>101.38</v>
      </c>
      <c r="AR19" s="12">
        <v>102.6875</v>
      </c>
      <c r="AS19" s="12">
        <v>103.035</v>
      </c>
      <c r="AT19" s="12">
        <v>103.8875</v>
      </c>
      <c r="AU19" s="12">
        <v>105.98</v>
      </c>
      <c r="AV19" s="12">
        <v>104.54</v>
      </c>
      <c r="AW19" s="12">
        <v>101.1175</v>
      </c>
      <c r="AX19" s="12">
        <v>101.18</v>
      </c>
      <c r="AY19" s="12">
        <v>106.515</v>
      </c>
      <c r="AZ19" s="12">
        <v>109.09</v>
      </c>
      <c r="BA19" s="12">
        <v>107.4925</v>
      </c>
      <c r="BB19" s="12">
        <v>99.9225</v>
      </c>
      <c r="BC19" s="12">
        <v>93.5225</v>
      </c>
      <c r="BD19" s="12">
        <v>92.655</v>
      </c>
      <c r="BE19" s="12">
        <v>95.7075</v>
      </c>
      <c r="BF19" s="12">
        <v>97.7375</v>
      </c>
      <c r="BG19" s="12">
        <v>95.2</v>
      </c>
      <c r="BH19" s="12">
        <v>92.525</v>
      </c>
      <c r="BI19" s="12">
        <v>97.95</v>
      </c>
      <c r="BJ19" s="12">
        <v>104.6175</v>
      </c>
      <c r="BK19" s="12">
        <v>106.765</v>
      </c>
      <c r="BL19" s="12">
        <v>100.86</v>
      </c>
      <c r="BM19" s="12">
        <v>94.3575</v>
      </c>
      <c r="BN19" s="12">
        <v>95.735</v>
      </c>
      <c r="BO19" s="12">
        <v>103.4275</v>
      </c>
      <c r="BP19" s="12">
        <v>110.8425</v>
      </c>
      <c r="BQ19" s="12">
        <v>111.97</v>
      </c>
      <c r="BR19" s="12">
        <v>105.685</v>
      </c>
      <c r="BS19" s="12">
        <v>99.6625</v>
      </c>
      <c r="BT19" s="12">
        <v>98.5025</v>
      </c>
      <c r="BU19" s="12">
        <v>104.1325</v>
      </c>
      <c r="BV19" s="12">
        <v>109.2125</v>
      </c>
      <c r="BW19" s="12">
        <v>107.925</v>
      </c>
      <c r="BX19" s="12">
        <v>101.6025</v>
      </c>
      <c r="BY19" s="12">
        <v>95.53</v>
      </c>
      <c r="BZ19" s="12">
        <v>99.935</v>
      </c>
      <c r="CA19" s="12">
        <v>131.475</v>
      </c>
      <c r="CB19" s="12">
        <v>168.0275</v>
      </c>
      <c r="CC19" s="12">
        <v>135.5275</v>
      </c>
      <c r="CD19" s="12">
        <v>71.86</v>
      </c>
      <c r="CE19" s="12">
        <v>4.2275</v>
      </c>
      <c r="CF19" s="12">
        <v>-0.2025</v>
      </c>
      <c r="CG19" s="12">
        <v>0.9275</v>
      </c>
      <c r="CH19" s="12">
        <v>1.5075</v>
      </c>
      <c r="CI19" s="12">
        <v>1.6475</v>
      </c>
      <c r="CJ19" s="12">
        <v>1.695</v>
      </c>
      <c r="CK19" s="12">
        <v>1.7175</v>
      </c>
      <c r="CL19" s="12">
        <v>1.71</v>
      </c>
      <c r="CM19" s="12">
        <v>1.76</v>
      </c>
      <c r="CN19" s="16"/>
      <c r="CO19" s="16"/>
      <c r="CP19" s="16"/>
      <c r="CQ19" s="16"/>
      <c r="CR19" s="16"/>
      <c r="CS19" s="16"/>
      <c r="CT19" s="4">
        <v>56718</v>
      </c>
      <c r="CU19" s="13">
        <v>25.4</v>
      </c>
      <c r="CV19" s="4">
        <v>82</v>
      </c>
      <c r="CW19" s="4">
        <v>1</v>
      </c>
      <c r="CX19" s="4">
        <v>1</v>
      </c>
      <c r="CY19" s="13">
        <v>0</v>
      </c>
      <c r="CZ19" s="4">
        <v>0</v>
      </c>
    </row>
    <row r="20" s="6" customFormat="1" spans="1:104">
      <c r="A20" s="11">
        <v>44708.9710365857</v>
      </c>
      <c r="B20" s="11">
        <v>44708.9711929282</v>
      </c>
      <c r="C20" s="12">
        <v>93</v>
      </c>
      <c r="D20" s="13">
        <v>10</v>
      </c>
      <c r="E20" s="12">
        <v>9.3</v>
      </c>
      <c r="F20" s="14">
        <v>1.45</v>
      </c>
      <c r="G20" s="12">
        <v>0</v>
      </c>
      <c r="H20" s="14">
        <v>96.46</v>
      </c>
      <c r="I20" s="13">
        <v>23</v>
      </c>
      <c r="J20" s="13">
        <v>10</v>
      </c>
      <c r="K20" s="4">
        <v>1278</v>
      </c>
      <c r="L20" s="4">
        <v>20</v>
      </c>
      <c r="M20" s="4">
        <v>63</v>
      </c>
      <c r="N20" s="12">
        <v>101.892215909091</v>
      </c>
      <c r="O20" s="13">
        <v>10.0124202821441</v>
      </c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2">
        <v>0.4575</v>
      </c>
      <c r="AC20" s="12">
        <v>-0.1775</v>
      </c>
      <c r="AD20" s="12">
        <v>3.1</v>
      </c>
      <c r="AE20" s="12">
        <v>65.2025</v>
      </c>
      <c r="AF20" s="12">
        <v>129.185</v>
      </c>
      <c r="AG20" s="12">
        <v>164.685</v>
      </c>
      <c r="AH20" s="12">
        <v>138.715</v>
      </c>
      <c r="AI20" s="12">
        <v>109.91</v>
      </c>
      <c r="AJ20" s="12">
        <v>104.3025</v>
      </c>
      <c r="AK20" s="12">
        <v>103.0675</v>
      </c>
      <c r="AL20" s="12">
        <v>104.185</v>
      </c>
      <c r="AM20" s="12">
        <v>104.4</v>
      </c>
      <c r="AN20" s="12">
        <v>100.73</v>
      </c>
      <c r="AO20" s="12">
        <v>96.6375</v>
      </c>
      <c r="AP20" s="12">
        <v>97.1725</v>
      </c>
      <c r="AQ20" s="12">
        <v>101.4625</v>
      </c>
      <c r="AR20" s="12">
        <v>102.7625</v>
      </c>
      <c r="AS20" s="12">
        <v>102.98</v>
      </c>
      <c r="AT20" s="12">
        <v>103.8125</v>
      </c>
      <c r="AU20" s="12">
        <v>105.96</v>
      </c>
      <c r="AV20" s="12">
        <v>104.5125</v>
      </c>
      <c r="AW20" s="12">
        <v>101.0725</v>
      </c>
      <c r="AX20" s="12">
        <v>101.185</v>
      </c>
      <c r="AY20" s="12">
        <v>106.5325</v>
      </c>
      <c r="AZ20" s="12">
        <v>109.0425</v>
      </c>
      <c r="BA20" s="12">
        <v>107.4125</v>
      </c>
      <c r="BB20" s="12">
        <v>99.775</v>
      </c>
      <c r="BC20" s="12">
        <v>93.4275</v>
      </c>
      <c r="BD20" s="12">
        <v>92.5075</v>
      </c>
      <c r="BE20" s="12">
        <v>95.7125</v>
      </c>
      <c r="BF20" s="12">
        <v>97.765</v>
      </c>
      <c r="BG20" s="12">
        <v>95.285</v>
      </c>
      <c r="BH20" s="12">
        <v>92.495</v>
      </c>
      <c r="BI20" s="12">
        <v>97.73</v>
      </c>
      <c r="BJ20" s="12">
        <v>104.6275</v>
      </c>
      <c r="BK20" s="12">
        <v>106.7125</v>
      </c>
      <c r="BL20" s="12">
        <v>101.0275</v>
      </c>
      <c r="BM20" s="12">
        <v>94.315</v>
      </c>
      <c r="BN20" s="12">
        <v>95.815</v>
      </c>
      <c r="BO20" s="12">
        <v>103.5325</v>
      </c>
      <c r="BP20" s="12">
        <v>110.92</v>
      </c>
      <c r="BQ20" s="12">
        <v>111.9875</v>
      </c>
      <c r="BR20" s="12">
        <v>105.6425</v>
      </c>
      <c r="BS20" s="12">
        <v>99.6575</v>
      </c>
      <c r="BT20" s="12">
        <v>98.57</v>
      </c>
      <c r="BU20" s="12">
        <v>104.255</v>
      </c>
      <c r="BV20" s="12">
        <v>109.2675</v>
      </c>
      <c r="BW20" s="12">
        <v>107.935</v>
      </c>
      <c r="BX20" s="12">
        <v>101.5575</v>
      </c>
      <c r="BY20" s="12">
        <v>95.54</v>
      </c>
      <c r="BZ20" s="12">
        <v>100.0575</v>
      </c>
      <c r="CA20" s="12">
        <v>132.0825</v>
      </c>
      <c r="CB20" s="12">
        <v>168.6425</v>
      </c>
      <c r="CC20" s="12">
        <v>135.87</v>
      </c>
      <c r="CD20" s="12">
        <v>71.7175</v>
      </c>
      <c r="CE20" s="12">
        <v>4.095</v>
      </c>
      <c r="CF20" s="12">
        <v>-0.1675</v>
      </c>
      <c r="CG20" s="12">
        <v>0.9725</v>
      </c>
      <c r="CH20" s="12">
        <v>1.555</v>
      </c>
      <c r="CI20" s="12">
        <v>1.6575</v>
      </c>
      <c r="CJ20" s="12">
        <v>1.705</v>
      </c>
      <c r="CK20" s="12">
        <v>1.7125</v>
      </c>
      <c r="CL20" s="12">
        <v>1.725</v>
      </c>
      <c r="CM20" s="12">
        <v>1.76</v>
      </c>
      <c r="CN20" s="16"/>
      <c r="CO20" s="16"/>
      <c r="CP20" s="16"/>
      <c r="CQ20" s="16"/>
      <c r="CR20" s="16"/>
      <c r="CS20" s="16"/>
      <c r="CT20" s="4">
        <v>56718</v>
      </c>
      <c r="CU20" s="13">
        <v>25.4</v>
      </c>
      <c r="CV20" s="4">
        <v>82</v>
      </c>
      <c r="CW20" s="4">
        <v>1</v>
      </c>
      <c r="CX20" s="4">
        <v>1</v>
      </c>
      <c r="CY20" s="13">
        <v>0</v>
      </c>
      <c r="CZ20" s="4">
        <v>0</v>
      </c>
    </row>
    <row r="21" s="6" customFormat="1" spans="1:104">
      <c r="A21" s="11">
        <v>44708.9711942014</v>
      </c>
      <c r="B21" s="11">
        <v>44708.9713491898</v>
      </c>
      <c r="C21" s="12">
        <v>93</v>
      </c>
      <c r="D21" s="13">
        <v>10</v>
      </c>
      <c r="E21" s="12">
        <v>9.3</v>
      </c>
      <c r="F21" s="14">
        <v>1.45</v>
      </c>
      <c r="G21" s="12">
        <v>0</v>
      </c>
      <c r="H21" s="14">
        <v>101.36</v>
      </c>
      <c r="I21" s="13">
        <v>23</v>
      </c>
      <c r="J21" s="13">
        <v>10</v>
      </c>
      <c r="K21" s="4">
        <v>1278</v>
      </c>
      <c r="L21" s="4">
        <v>20</v>
      </c>
      <c r="M21" s="4">
        <v>63</v>
      </c>
      <c r="N21" s="12">
        <v>101.888238636364</v>
      </c>
      <c r="O21" s="13">
        <v>10.004901175316</v>
      </c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2">
        <v>0.47</v>
      </c>
      <c r="AC21" s="12">
        <v>-0.19</v>
      </c>
      <c r="AD21" s="12">
        <v>3.08</v>
      </c>
      <c r="AE21" s="12">
        <v>65.1775</v>
      </c>
      <c r="AF21" s="12">
        <v>129.165</v>
      </c>
      <c r="AG21" s="12">
        <v>164.6725</v>
      </c>
      <c r="AH21" s="12">
        <v>138.7</v>
      </c>
      <c r="AI21" s="12">
        <v>109.9025</v>
      </c>
      <c r="AJ21" s="12">
        <v>104.2875</v>
      </c>
      <c r="AK21" s="12">
        <v>103.0425</v>
      </c>
      <c r="AL21" s="12">
        <v>104.1725</v>
      </c>
      <c r="AM21" s="12">
        <v>104.3875</v>
      </c>
      <c r="AN21" s="12">
        <v>100.7275</v>
      </c>
      <c r="AO21" s="12">
        <v>96.6225</v>
      </c>
      <c r="AP21" s="12">
        <v>97.175</v>
      </c>
      <c r="AQ21" s="12">
        <v>101.47</v>
      </c>
      <c r="AR21" s="12">
        <v>102.7675</v>
      </c>
      <c r="AS21" s="12">
        <v>102.985</v>
      </c>
      <c r="AT21" s="12">
        <v>103.8075</v>
      </c>
      <c r="AU21" s="12">
        <v>105.955</v>
      </c>
      <c r="AV21" s="12">
        <v>104.5075</v>
      </c>
      <c r="AW21" s="12">
        <v>101.08</v>
      </c>
      <c r="AX21" s="12">
        <v>101.1875</v>
      </c>
      <c r="AY21" s="12">
        <v>106.5375</v>
      </c>
      <c r="AZ21" s="12">
        <v>109.0375</v>
      </c>
      <c r="BA21" s="12">
        <v>107.4175</v>
      </c>
      <c r="BB21" s="12">
        <v>99.76</v>
      </c>
      <c r="BC21" s="12">
        <v>93.42</v>
      </c>
      <c r="BD21" s="12">
        <v>92.475</v>
      </c>
      <c r="BE21" s="12">
        <v>95.695</v>
      </c>
      <c r="BF21" s="12">
        <v>97.77</v>
      </c>
      <c r="BG21" s="12">
        <v>95.3125</v>
      </c>
      <c r="BH21" s="12">
        <v>92.5175</v>
      </c>
      <c r="BI21" s="12">
        <v>97.725</v>
      </c>
      <c r="BJ21" s="12">
        <v>104.62</v>
      </c>
      <c r="BK21" s="12">
        <v>106.725</v>
      </c>
      <c r="BL21" s="12">
        <v>101.0475</v>
      </c>
      <c r="BM21" s="12">
        <v>94.3375</v>
      </c>
      <c r="BN21" s="12">
        <v>95.8125</v>
      </c>
      <c r="BO21" s="12">
        <v>103.525</v>
      </c>
      <c r="BP21" s="12">
        <v>110.8925</v>
      </c>
      <c r="BQ21" s="12">
        <v>111.9575</v>
      </c>
      <c r="BR21" s="12">
        <v>105.5925</v>
      </c>
      <c r="BS21" s="12">
        <v>99.6325</v>
      </c>
      <c r="BT21" s="12">
        <v>98.56</v>
      </c>
      <c r="BU21" s="12">
        <v>104.26</v>
      </c>
      <c r="BV21" s="12">
        <v>109.2675</v>
      </c>
      <c r="BW21" s="12">
        <v>107.9275</v>
      </c>
      <c r="BX21" s="12">
        <v>101.575</v>
      </c>
      <c r="BY21" s="12">
        <v>95.5425</v>
      </c>
      <c r="BZ21" s="12">
        <v>100.0625</v>
      </c>
      <c r="CA21" s="12">
        <v>132.08</v>
      </c>
      <c r="CB21" s="12">
        <v>168.625</v>
      </c>
      <c r="CC21" s="12">
        <v>135.8575</v>
      </c>
      <c r="CD21" s="12">
        <v>71.715</v>
      </c>
      <c r="CE21" s="12">
        <v>4.1275</v>
      </c>
      <c r="CF21" s="12">
        <v>-0.1375</v>
      </c>
      <c r="CG21" s="12">
        <v>0.9875</v>
      </c>
      <c r="CH21" s="12">
        <v>1.535</v>
      </c>
      <c r="CI21" s="12">
        <v>1.63</v>
      </c>
      <c r="CJ21" s="12">
        <v>1.6825</v>
      </c>
      <c r="CK21" s="12">
        <v>1.6975</v>
      </c>
      <c r="CL21" s="12">
        <v>1.72</v>
      </c>
      <c r="CM21" s="12">
        <v>1.71</v>
      </c>
      <c r="CN21" s="16"/>
      <c r="CO21" s="16"/>
      <c r="CP21" s="16"/>
      <c r="CQ21" s="16"/>
      <c r="CR21" s="16"/>
      <c r="CS21" s="16"/>
      <c r="CT21" s="4">
        <v>56718</v>
      </c>
      <c r="CU21" s="13">
        <v>25.4</v>
      </c>
      <c r="CV21" s="4">
        <v>82</v>
      </c>
      <c r="CW21" s="4">
        <v>1</v>
      </c>
      <c r="CX21" s="4">
        <v>1</v>
      </c>
      <c r="CY21" s="13">
        <v>0</v>
      </c>
      <c r="CZ21" s="4">
        <v>0</v>
      </c>
    </row>
    <row r="22" s="6" customFormat="1" spans="1:104">
      <c r="A22" s="11">
        <v>44708.9713504282</v>
      </c>
      <c r="B22" s="11">
        <v>44708.9715062384</v>
      </c>
      <c r="C22" s="12">
        <v>93</v>
      </c>
      <c r="D22" s="13">
        <v>10</v>
      </c>
      <c r="E22" s="12">
        <v>9.3</v>
      </c>
      <c r="F22" s="14">
        <v>1.45</v>
      </c>
      <c r="G22" s="12">
        <v>0</v>
      </c>
      <c r="H22" s="14">
        <v>106.63</v>
      </c>
      <c r="I22" s="13">
        <v>23</v>
      </c>
      <c r="J22" s="13">
        <v>10</v>
      </c>
      <c r="K22" s="4">
        <v>1281</v>
      </c>
      <c r="L22" s="4">
        <v>20</v>
      </c>
      <c r="M22" s="4">
        <v>63</v>
      </c>
      <c r="N22" s="12">
        <v>101.882102272727</v>
      </c>
      <c r="O22" s="13">
        <v>9.99444617817852</v>
      </c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2">
        <v>0.3875</v>
      </c>
      <c r="AC22" s="12">
        <v>-0.2275</v>
      </c>
      <c r="AD22" s="12">
        <v>3.0625</v>
      </c>
      <c r="AE22" s="12">
        <v>65.1825</v>
      </c>
      <c r="AF22" s="12">
        <v>129.18</v>
      </c>
      <c r="AG22" s="12">
        <v>164.6925</v>
      </c>
      <c r="AH22" s="12">
        <v>138.72</v>
      </c>
      <c r="AI22" s="12">
        <v>109.9125</v>
      </c>
      <c r="AJ22" s="12">
        <v>104.2825</v>
      </c>
      <c r="AK22" s="12">
        <v>103.0375</v>
      </c>
      <c r="AL22" s="12">
        <v>104.165</v>
      </c>
      <c r="AM22" s="12">
        <v>104.38</v>
      </c>
      <c r="AN22" s="12">
        <v>100.7075</v>
      </c>
      <c r="AO22" s="12">
        <v>96.61</v>
      </c>
      <c r="AP22" s="12">
        <v>97.18</v>
      </c>
      <c r="AQ22" s="12">
        <v>101.5</v>
      </c>
      <c r="AR22" s="12">
        <v>102.7975</v>
      </c>
      <c r="AS22" s="12">
        <v>102.9925</v>
      </c>
      <c r="AT22" s="12">
        <v>103.8175</v>
      </c>
      <c r="AU22" s="12">
        <v>105.955</v>
      </c>
      <c r="AV22" s="12">
        <v>104.5075</v>
      </c>
      <c r="AW22" s="12">
        <v>101.07</v>
      </c>
      <c r="AX22" s="12">
        <v>101.16</v>
      </c>
      <c r="AY22" s="12">
        <v>106.5175</v>
      </c>
      <c r="AZ22" s="12">
        <v>109.0375</v>
      </c>
      <c r="BA22" s="12">
        <v>107.4275</v>
      </c>
      <c r="BB22" s="12">
        <v>99.7675</v>
      </c>
      <c r="BC22" s="12">
        <v>93.425</v>
      </c>
      <c r="BD22" s="12">
        <v>92.505</v>
      </c>
      <c r="BE22" s="12">
        <v>95.7075</v>
      </c>
      <c r="BF22" s="12">
        <v>97.755</v>
      </c>
      <c r="BG22" s="12">
        <v>95.2925</v>
      </c>
      <c r="BH22" s="12">
        <v>92.5075</v>
      </c>
      <c r="BI22" s="12">
        <v>97.715</v>
      </c>
      <c r="BJ22" s="12">
        <v>104.5775</v>
      </c>
      <c r="BK22" s="12">
        <v>106.695</v>
      </c>
      <c r="BL22" s="12">
        <v>101.0275</v>
      </c>
      <c r="BM22" s="12">
        <v>94.3375</v>
      </c>
      <c r="BN22" s="12">
        <v>95.7825</v>
      </c>
      <c r="BO22" s="12">
        <v>103.495</v>
      </c>
      <c r="BP22" s="12">
        <v>110.85</v>
      </c>
      <c r="BQ22" s="12">
        <v>111.945</v>
      </c>
      <c r="BR22" s="12">
        <v>105.58</v>
      </c>
      <c r="BS22" s="12">
        <v>99.655</v>
      </c>
      <c r="BT22" s="12">
        <v>98.57</v>
      </c>
      <c r="BU22" s="12">
        <v>104.2575</v>
      </c>
      <c r="BV22" s="12">
        <v>109.235</v>
      </c>
      <c r="BW22" s="12">
        <v>107.8925</v>
      </c>
      <c r="BX22" s="12">
        <v>101.545</v>
      </c>
      <c r="BY22" s="12">
        <v>95.5475</v>
      </c>
      <c r="BZ22" s="12">
        <v>100.0875</v>
      </c>
      <c r="CA22" s="12">
        <v>132.1175</v>
      </c>
      <c r="CB22" s="12">
        <v>168.6275</v>
      </c>
      <c r="CC22" s="12">
        <v>135.8425</v>
      </c>
      <c r="CD22" s="12">
        <v>71.7</v>
      </c>
      <c r="CE22" s="12">
        <v>4.1275</v>
      </c>
      <c r="CF22" s="12">
        <v>-0.1325</v>
      </c>
      <c r="CG22" s="12">
        <v>1.0075</v>
      </c>
      <c r="CH22" s="12">
        <v>1.5425</v>
      </c>
      <c r="CI22" s="12">
        <v>1.6375</v>
      </c>
      <c r="CJ22" s="12">
        <v>1.7</v>
      </c>
      <c r="CK22" s="12">
        <v>1.735</v>
      </c>
      <c r="CL22" s="12">
        <v>1.79</v>
      </c>
      <c r="CM22" s="12">
        <v>1.71</v>
      </c>
      <c r="CN22" s="16"/>
      <c r="CO22" s="16"/>
      <c r="CP22" s="16"/>
      <c r="CQ22" s="16"/>
      <c r="CR22" s="16"/>
      <c r="CS22" s="16"/>
      <c r="CT22" s="4">
        <v>56718</v>
      </c>
      <c r="CU22" s="13">
        <v>25.4</v>
      </c>
      <c r="CV22" s="4">
        <v>82</v>
      </c>
      <c r="CW22" s="4">
        <v>1</v>
      </c>
      <c r="CX22" s="4">
        <v>1</v>
      </c>
      <c r="CY22" s="13">
        <v>0</v>
      </c>
      <c r="CZ22" s="4">
        <v>0</v>
      </c>
    </row>
    <row r="23" s="6" customFormat="1" spans="1:104">
      <c r="A23" s="11">
        <v>44708.9715074884</v>
      </c>
      <c r="B23" s="11">
        <v>44708.9716642477</v>
      </c>
      <c r="C23" s="12">
        <v>93</v>
      </c>
      <c r="D23" s="13">
        <v>10</v>
      </c>
      <c r="E23" s="12">
        <v>9.3</v>
      </c>
      <c r="F23" s="14">
        <v>1.45</v>
      </c>
      <c r="G23" s="12">
        <v>0</v>
      </c>
      <c r="H23" s="14">
        <v>111.91</v>
      </c>
      <c r="I23" s="13">
        <v>23</v>
      </c>
      <c r="J23" s="13">
        <v>10</v>
      </c>
      <c r="K23" s="4">
        <v>1280</v>
      </c>
      <c r="L23" s="4">
        <v>20</v>
      </c>
      <c r="M23" s="4">
        <v>63</v>
      </c>
      <c r="N23" s="12">
        <v>101.876306818182</v>
      </c>
      <c r="O23" s="13">
        <v>10.0281161523426</v>
      </c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2">
        <v>0.36</v>
      </c>
      <c r="AC23" s="12">
        <v>-0.2675</v>
      </c>
      <c r="AD23" s="12">
        <v>3.555</v>
      </c>
      <c r="AE23" s="12">
        <v>67.145</v>
      </c>
      <c r="AF23" s="12">
        <v>130.71</v>
      </c>
      <c r="AG23" s="12">
        <v>165.5425</v>
      </c>
      <c r="AH23" s="12">
        <v>138.2</v>
      </c>
      <c r="AI23" s="12">
        <v>109.8625</v>
      </c>
      <c r="AJ23" s="12">
        <v>104.3975</v>
      </c>
      <c r="AK23" s="12">
        <v>103.0925</v>
      </c>
      <c r="AL23" s="12">
        <v>104.1925</v>
      </c>
      <c r="AM23" s="12">
        <v>104.345</v>
      </c>
      <c r="AN23" s="12">
        <v>100.66</v>
      </c>
      <c r="AO23" s="12">
        <v>96.4875</v>
      </c>
      <c r="AP23" s="12">
        <v>97.235</v>
      </c>
      <c r="AQ23" s="12">
        <v>101.5625</v>
      </c>
      <c r="AR23" s="12">
        <v>102.8675</v>
      </c>
      <c r="AS23" s="12">
        <v>102.9225</v>
      </c>
      <c r="AT23" s="12">
        <v>103.74</v>
      </c>
      <c r="AU23" s="12">
        <v>105.9125</v>
      </c>
      <c r="AV23" s="12">
        <v>104.505</v>
      </c>
      <c r="AW23" s="12">
        <v>101.035</v>
      </c>
      <c r="AX23" s="12">
        <v>101.175</v>
      </c>
      <c r="AY23" s="12">
        <v>106.5175</v>
      </c>
      <c r="AZ23" s="12">
        <v>108.99</v>
      </c>
      <c r="BA23" s="12">
        <v>107.3475</v>
      </c>
      <c r="BB23" s="12">
        <v>99.625</v>
      </c>
      <c r="BC23" s="12">
        <v>93.3475</v>
      </c>
      <c r="BD23" s="12">
        <v>92.3625</v>
      </c>
      <c r="BE23" s="12">
        <v>95.715</v>
      </c>
      <c r="BF23" s="12">
        <v>97.7475</v>
      </c>
      <c r="BG23" s="12">
        <v>95.37</v>
      </c>
      <c r="BH23" s="12">
        <v>92.485</v>
      </c>
      <c r="BI23" s="12">
        <v>97.56</v>
      </c>
      <c r="BJ23" s="12">
        <v>104.5725</v>
      </c>
      <c r="BK23" s="12">
        <v>106.6075</v>
      </c>
      <c r="BL23" s="12">
        <v>101.095</v>
      </c>
      <c r="BM23" s="12">
        <v>94.275</v>
      </c>
      <c r="BN23" s="12">
        <v>95.81</v>
      </c>
      <c r="BO23" s="12">
        <v>103.6325</v>
      </c>
      <c r="BP23" s="12">
        <v>110.96</v>
      </c>
      <c r="BQ23" s="12">
        <v>112.025</v>
      </c>
      <c r="BR23" s="12">
        <v>105.5375</v>
      </c>
      <c r="BS23" s="12">
        <v>99.625</v>
      </c>
      <c r="BT23" s="12">
        <v>98.625</v>
      </c>
      <c r="BU23" s="12">
        <v>104.3475</v>
      </c>
      <c r="BV23" s="12">
        <v>109.2675</v>
      </c>
      <c r="BW23" s="12">
        <v>107.8725</v>
      </c>
      <c r="BX23" s="12">
        <v>101.4975</v>
      </c>
      <c r="BY23" s="12">
        <v>95.54</v>
      </c>
      <c r="BZ23" s="12">
        <v>100.2075</v>
      </c>
      <c r="CA23" s="12">
        <v>132.7175</v>
      </c>
      <c r="CB23" s="12">
        <v>169.26</v>
      </c>
      <c r="CC23" s="12">
        <v>136.1875</v>
      </c>
      <c r="CD23" s="12">
        <v>71.5525</v>
      </c>
      <c r="CE23" s="12">
        <v>3.98</v>
      </c>
      <c r="CF23" s="12">
        <v>-0.1275</v>
      </c>
      <c r="CG23" s="12">
        <v>1.0125</v>
      </c>
      <c r="CH23" s="12">
        <v>1.535</v>
      </c>
      <c r="CI23" s="12">
        <v>1.6225</v>
      </c>
      <c r="CJ23" s="12">
        <v>1.6725</v>
      </c>
      <c r="CK23" s="12">
        <v>1.7125</v>
      </c>
      <c r="CL23" s="12">
        <v>1.765</v>
      </c>
      <c r="CM23" s="12">
        <v>1.73</v>
      </c>
      <c r="CN23" s="16"/>
      <c r="CO23" s="16"/>
      <c r="CP23" s="16"/>
      <c r="CQ23" s="16"/>
      <c r="CR23" s="16"/>
      <c r="CS23" s="16"/>
      <c r="CT23" s="4">
        <v>56718</v>
      </c>
      <c r="CU23" s="13">
        <v>25.4</v>
      </c>
      <c r="CV23" s="4">
        <v>82</v>
      </c>
      <c r="CW23" s="4">
        <v>1</v>
      </c>
      <c r="CX23" s="4">
        <v>1</v>
      </c>
      <c r="CY23" s="13">
        <v>0</v>
      </c>
      <c r="CZ23" s="4">
        <v>0</v>
      </c>
    </row>
    <row r="24" s="6" customFormat="1" spans="1:104">
      <c r="A24" s="11">
        <v>44708.9716654861</v>
      </c>
      <c r="B24" s="11">
        <v>44708.9718205208</v>
      </c>
      <c r="C24" s="12">
        <v>93</v>
      </c>
      <c r="D24" s="13">
        <v>10</v>
      </c>
      <c r="E24" s="12">
        <v>9.3</v>
      </c>
      <c r="F24" s="14">
        <v>1.45</v>
      </c>
      <c r="G24" s="12">
        <v>0</v>
      </c>
      <c r="H24" s="14">
        <v>117.18</v>
      </c>
      <c r="I24" s="13">
        <v>23</v>
      </c>
      <c r="J24" s="13">
        <v>10</v>
      </c>
      <c r="K24" s="4">
        <v>1278</v>
      </c>
      <c r="L24" s="4">
        <v>20</v>
      </c>
      <c r="M24" s="4">
        <v>63</v>
      </c>
      <c r="N24" s="12">
        <v>101.876306818182</v>
      </c>
      <c r="O24" s="13">
        <v>10.010797474336</v>
      </c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2">
        <v>0.4075</v>
      </c>
      <c r="AC24" s="12">
        <v>-0.2525</v>
      </c>
      <c r="AD24" s="12">
        <v>3.0275</v>
      </c>
      <c r="AE24" s="12">
        <v>65.1825</v>
      </c>
      <c r="AF24" s="12">
        <v>129.2075</v>
      </c>
      <c r="AG24" s="12">
        <v>164.7375</v>
      </c>
      <c r="AH24" s="12">
        <v>138.7375</v>
      </c>
      <c r="AI24" s="12">
        <v>109.935</v>
      </c>
      <c r="AJ24" s="12">
        <v>104.2975</v>
      </c>
      <c r="AK24" s="12">
        <v>103.0375</v>
      </c>
      <c r="AL24" s="12">
        <v>104.1575</v>
      </c>
      <c r="AM24" s="12">
        <v>104.3725</v>
      </c>
      <c r="AN24" s="12">
        <v>100.705</v>
      </c>
      <c r="AO24" s="12">
        <v>96.6125</v>
      </c>
      <c r="AP24" s="12">
        <v>97.16</v>
      </c>
      <c r="AQ24" s="12">
        <v>101.4575</v>
      </c>
      <c r="AR24" s="12">
        <v>102.75</v>
      </c>
      <c r="AS24" s="12">
        <v>102.9575</v>
      </c>
      <c r="AT24" s="12">
        <v>103.7975</v>
      </c>
      <c r="AU24" s="12">
        <v>105.945</v>
      </c>
      <c r="AV24" s="12">
        <v>104.52</v>
      </c>
      <c r="AW24" s="12">
        <v>101.0825</v>
      </c>
      <c r="AX24" s="12">
        <v>101.1725</v>
      </c>
      <c r="AY24" s="12">
        <v>106.5125</v>
      </c>
      <c r="AZ24" s="12">
        <v>109.045</v>
      </c>
      <c r="BA24" s="12">
        <v>107.435</v>
      </c>
      <c r="BB24" s="12">
        <v>99.7775</v>
      </c>
      <c r="BC24" s="12">
        <v>93.4275</v>
      </c>
      <c r="BD24" s="12">
        <v>92.5025</v>
      </c>
      <c r="BE24" s="12">
        <v>95.7025</v>
      </c>
      <c r="BF24" s="12">
        <v>97.72</v>
      </c>
      <c r="BG24" s="12">
        <v>95.2925</v>
      </c>
      <c r="BH24" s="12">
        <v>92.51</v>
      </c>
      <c r="BI24" s="12">
        <v>97.775</v>
      </c>
      <c r="BJ24" s="12">
        <v>104.545</v>
      </c>
      <c r="BK24" s="12">
        <v>106.645</v>
      </c>
      <c r="BL24" s="12">
        <v>100.9175</v>
      </c>
      <c r="BM24" s="12">
        <v>94.31</v>
      </c>
      <c r="BN24" s="12">
        <v>95.7275</v>
      </c>
      <c r="BO24" s="12">
        <v>103.5275</v>
      </c>
      <c r="BP24" s="12">
        <v>110.8825</v>
      </c>
      <c r="BQ24" s="12">
        <v>112.0275</v>
      </c>
      <c r="BR24" s="12">
        <v>105.6025</v>
      </c>
      <c r="BS24" s="12">
        <v>99.6325</v>
      </c>
      <c r="BT24" s="12">
        <v>98.565</v>
      </c>
      <c r="BU24" s="12">
        <v>104.2425</v>
      </c>
      <c r="BV24" s="12">
        <v>109.24</v>
      </c>
      <c r="BW24" s="12">
        <v>107.8775</v>
      </c>
      <c r="BX24" s="12">
        <v>101.5425</v>
      </c>
      <c r="BY24" s="12">
        <v>95.5325</v>
      </c>
      <c r="BZ24" s="12">
        <v>100.08</v>
      </c>
      <c r="CA24" s="12">
        <v>132.1025</v>
      </c>
      <c r="CB24" s="12">
        <v>168.6375</v>
      </c>
      <c r="CC24" s="12">
        <v>135.83</v>
      </c>
      <c r="CD24" s="12">
        <v>71.6825</v>
      </c>
      <c r="CE24" s="12">
        <v>4.1025</v>
      </c>
      <c r="CF24" s="12">
        <v>-0.1625</v>
      </c>
      <c r="CG24" s="12">
        <v>0.9825</v>
      </c>
      <c r="CH24" s="12">
        <v>1.51</v>
      </c>
      <c r="CI24" s="12">
        <v>1.6325</v>
      </c>
      <c r="CJ24" s="12">
        <v>1.68</v>
      </c>
      <c r="CK24" s="12">
        <v>1.735</v>
      </c>
      <c r="CL24" s="12">
        <v>1.78</v>
      </c>
      <c r="CM24" s="12">
        <v>1.77</v>
      </c>
      <c r="CN24" s="16"/>
      <c r="CO24" s="16"/>
      <c r="CP24" s="16"/>
      <c r="CQ24" s="16"/>
      <c r="CR24" s="16"/>
      <c r="CS24" s="16"/>
      <c r="CT24" s="4">
        <v>56718</v>
      </c>
      <c r="CU24" s="13">
        <v>25.4</v>
      </c>
      <c r="CV24" s="4">
        <v>82</v>
      </c>
      <c r="CW24" s="4">
        <v>1</v>
      </c>
      <c r="CX24" s="4">
        <v>1</v>
      </c>
      <c r="CY24" s="13">
        <v>0</v>
      </c>
      <c r="CZ24" s="4">
        <v>0</v>
      </c>
    </row>
    <row r="25" s="6" customFormat="1" spans="1:104">
      <c r="A25" s="11">
        <v>44708.9718217824</v>
      </c>
      <c r="B25" s="11">
        <v>44708.9719774306</v>
      </c>
      <c r="C25" s="12">
        <v>93</v>
      </c>
      <c r="D25" s="13">
        <v>10</v>
      </c>
      <c r="E25" s="12">
        <v>9.3</v>
      </c>
      <c r="F25" s="14">
        <v>1.45</v>
      </c>
      <c r="G25" s="12">
        <v>0</v>
      </c>
      <c r="H25" s="14">
        <v>122.46</v>
      </c>
      <c r="I25" s="13">
        <v>23</v>
      </c>
      <c r="J25" s="13">
        <v>10</v>
      </c>
      <c r="K25" s="4">
        <v>1280</v>
      </c>
      <c r="L25" s="4">
        <v>20</v>
      </c>
      <c r="M25" s="4">
        <v>63</v>
      </c>
      <c r="N25" s="12">
        <v>101.869829545455</v>
      </c>
      <c r="O25" s="13">
        <v>10.0272930419573</v>
      </c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2">
        <v>0.445</v>
      </c>
      <c r="AC25" s="12">
        <v>-0.205</v>
      </c>
      <c r="AD25" s="12">
        <v>3.01</v>
      </c>
      <c r="AE25" s="12">
        <v>65.1675</v>
      </c>
      <c r="AF25" s="12">
        <v>129.6825</v>
      </c>
      <c r="AG25" s="12">
        <v>165.3975</v>
      </c>
      <c r="AH25" s="12">
        <v>139.385</v>
      </c>
      <c r="AI25" s="12">
        <v>110.135</v>
      </c>
      <c r="AJ25" s="12">
        <v>104.3725</v>
      </c>
      <c r="AK25" s="12">
        <v>103.0975</v>
      </c>
      <c r="AL25" s="12">
        <v>104.135</v>
      </c>
      <c r="AM25" s="12">
        <v>104.4825</v>
      </c>
      <c r="AN25" s="12">
        <v>100.7125</v>
      </c>
      <c r="AO25" s="12">
        <v>96.655</v>
      </c>
      <c r="AP25" s="12">
        <v>96.9725</v>
      </c>
      <c r="AQ25" s="12">
        <v>101.415</v>
      </c>
      <c r="AR25" s="12">
        <v>102.7025</v>
      </c>
      <c r="AS25" s="12">
        <v>102.92</v>
      </c>
      <c r="AT25" s="12">
        <v>103.73</v>
      </c>
      <c r="AU25" s="12">
        <v>105.875</v>
      </c>
      <c r="AV25" s="12">
        <v>104.5725</v>
      </c>
      <c r="AW25" s="12">
        <v>101.0775</v>
      </c>
      <c r="AX25" s="12">
        <v>101.1225</v>
      </c>
      <c r="AY25" s="12">
        <v>106.3875</v>
      </c>
      <c r="AZ25" s="12">
        <v>109.01</v>
      </c>
      <c r="BA25" s="12">
        <v>107.445</v>
      </c>
      <c r="BB25" s="12">
        <v>99.8425</v>
      </c>
      <c r="BC25" s="12">
        <v>93.4425</v>
      </c>
      <c r="BD25" s="12">
        <v>92.4375</v>
      </c>
      <c r="BE25" s="12">
        <v>95.785</v>
      </c>
      <c r="BF25" s="12">
        <v>97.72</v>
      </c>
      <c r="BG25" s="12">
        <v>95.325</v>
      </c>
      <c r="BH25" s="12">
        <v>92.4725</v>
      </c>
      <c r="BI25" s="12">
        <v>97.655</v>
      </c>
      <c r="BJ25" s="12">
        <v>104.5725</v>
      </c>
      <c r="BK25" s="12">
        <v>106.54</v>
      </c>
      <c r="BL25" s="12">
        <v>101.015</v>
      </c>
      <c r="BM25" s="12">
        <v>94.295</v>
      </c>
      <c r="BN25" s="12">
        <v>95.6625</v>
      </c>
      <c r="BO25" s="12">
        <v>103.4275</v>
      </c>
      <c r="BP25" s="12">
        <v>110.83</v>
      </c>
      <c r="BQ25" s="12">
        <v>112.0775</v>
      </c>
      <c r="BR25" s="12">
        <v>105.7125</v>
      </c>
      <c r="BS25" s="12">
        <v>99.69</v>
      </c>
      <c r="BT25" s="12">
        <v>98.5475</v>
      </c>
      <c r="BU25" s="12">
        <v>104.1225</v>
      </c>
      <c r="BV25" s="12">
        <v>109.17</v>
      </c>
      <c r="BW25" s="12">
        <v>107.915</v>
      </c>
      <c r="BX25" s="12">
        <v>101.6575</v>
      </c>
      <c r="BY25" s="12">
        <v>95.58</v>
      </c>
      <c r="BZ25" s="12">
        <v>99.9575</v>
      </c>
      <c r="CA25" s="12">
        <v>131.3625</v>
      </c>
      <c r="CB25" s="12">
        <v>169.095</v>
      </c>
      <c r="CC25" s="12">
        <v>137.175</v>
      </c>
      <c r="CD25" s="12">
        <v>73.6275</v>
      </c>
      <c r="CE25" s="12">
        <v>4.865</v>
      </c>
      <c r="CF25" s="12">
        <v>-0.1975</v>
      </c>
      <c r="CG25" s="12">
        <v>0.965</v>
      </c>
      <c r="CH25" s="12">
        <v>1.51</v>
      </c>
      <c r="CI25" s="12">
        <v>1.6425</v>
      </c>
      <c r="CJ25" s="12">
        <v>1.685</v>
      </c>
      <c r="CK25" s="12">
        <v>1.745</v>
      </c>
      <c r="CL25" s="12">
        <v>1.8025</v>
      </c>
      <c r="CM25" s="12">
        <v>1.845</v>
      </c>
      <c r="CN25" s="16"/>
      <c r="CO25" s="16"/>
      <c r="CP25" s="16"/>
      <c r="CQ25" s="16"/>
      <c r="CR25" s="16"/>
      <c r="CS25" s="16"/>
      <c r="CT25" s="4">
        <v>56718</v>
      </c>
      <c r="CU25" s="13">
        <v>25.4</v>
      </c>
      <c r="CV25" s="4">
        <v>82</v>
      </c>
      <c r="CW25" s="4">
        <v>1</v>
      </c>
      <c r="CX25" s="4">
        <v>1</v>
      </c>
      <c r="CY25" s="13">
        <v>0</v>
      </c>
      <c r="CZ25" s="4">
        <v>0</v>
      </c>
    </row>
    <row r="26" s="6" customFormat="1" spans="1:104">
      <c r="A26" s="11">
        <v>44708.9719786806</v>
      </c>
      <c r="B26" s="11">
        <v>44708.9721345255</v>
      </c>
      <c r="C26" s="12">
        <v>93</v>
      </c>
      <c r="D26" s="13">
        <v>10</v>
      </c>
      <c r="E26" s="12">
        <v>9.3</v>
      </c>
      <c r="F26" s="14">
        <v>1.45</v>
      </c>
      <c r="G26" s="12">
        <v>0</v>
      </c>
      <c r="H26" s="14">
        <v>127.36</v>
      </c>
      <c r="I26" s="13">
        <v>23</v>
      </c>
      <c r="J26" s="13">
        <v>10</v>
      </c>
      <c r="K26" s="4">
        <v>1280</v>
      </c>
      <c r="L26" s="4">
        <v>20</v>
      </c>
      <c r="M26" s="4">
        <v>63</v>
      </c>
      <c r="N26" s="12">
        <v>101.882272727273</v>
      </c>
      <c r="O26" s="13">
        <v>10.0642375219487</v>
      </c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2">
        <v>0.47</v>
      </c>
      <c r="AC26" s="12">
        <v>-0.175</v>
      </c>
      <c r="AD26" s="12">
        <v>2.3475</v>
      </c>
      <c r="AE26" s="12">
        <v>63.06</v>
      </c>
      <c r="AF26" s="12">
        <v>128.455</v>
      </c>
      <c r="AG26" s="12">
        <v>165.12</v>
      </c>
      <c r="AH26" s="12">
        <v>140.475</v>
      </c>
      <c r="AI26" s="12">
        <v>110.3975</v>
      </c>
      <c r="AJ26" s="12">
        <v>104.3875</v>
      </c>
      <c r="AK26" s="12">
        <v>103.13</v>
      </c>
      <c r="AL26" s="12">
        <v>104.11</v>
      </c>
      <c r="AM26" s="12">
        <v>104.4825</v>
      </c>
      <c r="AN26" s="12">
        <v>100.8025</v>
      </c>
      <c r="AO26" s="12">
        <v>96.8625</v>
      </c>
      <c r="AP26" s="12">
        <v>96.905</v>
      </c>
      <c r="AQ26" s="12">
        <v>101.32</v>
      </c>
      <c r="AR26" s="12">
        <v>102.5825</v>
      </c>
      <c r="AS26" s="12">
        <v>102.98</v>
      </c>
      <c r="AT26" s="12">
        <v>103.7</v>
      </c>
      <c r="AU26" s="12">
        <v>105.84</v>
      </c>
      <c r="AV26" s="12">
        <v>104.6225</v>
      </c>
      <c r="AW26" s="12">
        <v>101.195</v>
      </c>
      <c r="AX26" s="12">
        <v>101.0675</v>
      </c>
      <c r="AY26" s="12">
        <v>106.29</v>
      </c>
      <c r="AZ26" s="12">
        <v>108.9975</v>
      </c>
      <c r="BA26" s="12">
        <v>107.565</v>
      </c>
      <c r="BB26" s="12">
        <v>100.07</v>
      </c>
      <c r="BC26" s="12">
        <v>93.4725</v>
      </c>
      <c r="BD26" s="12">
        <v>92.51</v>
      </c>
      <c r="BE26" s="12">
        <v>95.7875</v>
      </c>
      <c r="BF26" s="12">
        <v>97.775</v>
      </c>
      <c r="BG26" s="12">
        <v>95.3025</v>
      </c>
      <c r="BH26" s="12">
        <v>92.2425</v>
      </c>
      <c r="BI26" s="12">
        <v>97.715</v>
      </c>
      <c r="BJ26" s="12">
        <v>104.5125</v>
      </c>
      <c r="BK26" s="12">
        <v>106.765</v>
      </c>
      <c r="BL26" s="12">
        <v>101.0125</v>
      </c>
      <c r="BM26" s="12">
        <v>94.3325</v>
      </c>
      <c r="BN26" s="12">
        <v>95.5275</v>
      </c>
      <c r="BO26" s="12">
        <v>103.2725</v>
      </c>
      <c r="BP26" s="12">
        <v>110.7725</v>
      </c>
      <c r="BQ26" s="12">
        <v>112.1575</v>
      </c>
      <c r="BR26" s="12">
        <v>105.815</v>
      </c>
      <c r="BS26" s="12">
        <v>99.7675</v>
      </c>
      <c r="BT26" s="12">
        <v>98.47</v>
      </c>
      <c r="BU26" s="12">
        <v>103.945</v>
      </c>
      <c r="BV26" s="12">
        <v>109.115</v>
      </c>
      <c r="BW26" s="12">
        <v>108.06</v>
      </c>
      <c r="BX26" s="12">
        <v>101.8875</v>
      </c>
      <c r="BY26" s="12">
        <v>95.65</v>
      </c>
      <c r="BZ26" s="12">
        <v>99.645</v>
      </c>
      <c r="CA26" s="12">
        <v>130.0275</v>
      </c>
      <c r="CB26" s="12">
        <v>169.245</v>
      </c>
      <c r="CC26" s="12">
        <v>138.3575</v>
      </c>
      <c r="CD26" s="12">
        <v>75.8275</v>
      </c>
      <c r="CE26" s="12">
        <v>5.6</v>
      </c>
      <c r="CF26" s="12">
        <v>-0.235</v>
      </c>
      <c r="CG26" s="12">
        <v>0.935</v>
      </c>
      <c r="CH26" s="12">
        <v>1.51</v>
      </c>
      <c r="CI26" s="12">
        <v>1.655</v>
      </c>
      <c r="CJ26" s="12">
        <v>1.6725</v>
      </c>
      <c r="CK26" s="12">
        <v>1.725</v>
      </c>
      <c r="CL26" s="12">
        <v>1.7525</v>
      </c>
      <c r="CM26" s="12">
        <v>1.88333333333333</v>
      </c>
      <c r="CN26" s="16"/>
      <c r="CO26" s="16"/>
      <c r="CP26" s="16"/>
      <c r="CQ26" s="16"/>
      <c r="CR26" s="16"/>
      <c r="CS26" s="16"/>
      <c r="CT26" s="4">
        <v>56718</v>
      </c>
      <c r="CU26" s="13">
        <v>25.4</v>
      </c>
      <c r="CV26" s="4">
        <v>82</v>
      </c>
      <c r="CW26" s="4">
        <v>1</v>
      </c>
      <c r="CX26" s="4">
        <v>1</v>
      </c>
      <c r="CY26" s="13">
        <v>0</v>
      </c>
      <c r="CZ26" s="4">
        <v>0</v>
      </c>
    </row>
    <row r="27" s="6" customFormat="1" spans="1:104">
      <c r="A27" s="11">
        <v>44708.9721359491</v>
      </c>
      <c r="B27" s="11">
        <v>44708.9722916204</v>
      </c>
      <c r="C27" s="12">
        <v>93</v>
      </c>
      <c r="D27" s="13">
        <v>10</v>
      </c>
      <c r="E27" s="12">
        <v>9.3</v>
      </c>
      <c r="F27" s="14">
        <v>1.45</v>
      </c>
      <c r="G27" s="12">
        <v>0</v>
      </c>
      <c r="H27" s="14">
        <v>132.63</v>
      </c>
      <c r="I27" s="13">
        <v>23</v>
      </c>
      <c r="J27" s="13">
        <v>10</v>
      </c>
      <c r="K27" s="4">
        <v>1281</v>
      </c>
      <c r="L27" s="4">
        <v>20</v>
      </c>
      <c r="M27" s="4">
        <v>63</v>
      </c>
      <c r="N27" s="12">
        <v>101.887727272727</v>
      </c>
      <c r="O27" s="13">
        <v>10.0219738146804</v>
      </c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2">
        <v>0.44</v>
      </c>
      <c r="AC27" s="12">
        <v>-0.1675</v>
      </c>
      <c r="AD27" s="12">
        <v>2.465</v>
      </c>
      <c r="AE27" s="12">
        <v>63.1575</v>
      </c>
      <c r="AF27" s="12">
        <v>128.0875</v>
      </c>
      <c r="AG27" s="12">
        <v>164.5125</v>
      </c>
      <c r="AH27" s="12">
        <v>139.905</v>
      </c>
      <c r="AI27" s="12">
        <v>110.2025</v>
      </c>
      <c r="AJ27" s="12">
        <v>104.3</v>
      </c>
      <c r="AK27" s="12">
        <v>103.045</v>
      </c>
      <c r="AL27" s="12">
        <v>104.1175</v>
      </c>
      <c r="AM27" s="12">
        <v>104.5275</v>
      </c>
      <c r="AN27" s="12">
        <v>100.785</v>
      </c>
      <c r="AO27" s="12">
        <v>96.8225</v>
      </c>
      <c r="AP27" s="12">
        <v>96.9425</v>
      </c>
      <c r="AQ27" s="12">
        <v>101.355</v>
      </c>
      <c r="AR27" s="12">
        <v>102.61</v>
      </c>
      <c r="AS27" s="12">
        <v>102.965</v>
      </c>
      <c r="AT27" s="12">
        <v>103.7925</v>
      </c>
      <c r="AU27" s="12">
        <v>105.915</v>
      </c>
      <c r="AV27" s="12">
        <v>104.6175</v>
      </c>
      <c r="AW27" s="12">
        <v>101.1625</v>
      </c>
      <c r="AX27" s="12">
        <v>101.165</v>
      </c>
      <c r="AY27" s="12">
        <v>106.4025</v>
      </c>
      <c r="AZ27" s="12">
        <v>109.075</v>
      </c>
      <c r="BA27" s="12">
        <v>107.525</v>
      </c>
      <c r="BB27" s="12">
        <v>100</v>
      </c>
      <c r="BC27" s="12">
        <v>93.5125</v>
      </c>
      <c r="BD27" s="12">
        <v>92.5675</v>
      </c>
      <c r="BE27" s="12">
        <v>95.785</v>
      </c>
      <c r="BF27" s="12">
        <v>97.6875</v>
      </c>
      <c r="BG27" s="12">
        <v>95.2175</v>
      </c>
      <c r="BH27" s="12">
        <v>92.4575</v>
      </c>
      <c r="BI27" s="12">
        <v>97.88</v>
      </c>
      <c r="BJ27" s="12">
        <v>104.6</v>
      </c>
      <c r="BK27" s="12">
        <v>106.6225</v>
      </c>
      <c r="BL27" s="12">
        <v>100.8775</v>
      </c>
      <c r="BM27" s="12">
        <v>94.325</v>
      </c>
      <c r="BN27" s="12">
        <v>95.6</v>
      </c>
      <c r="BO27" s="12">
        <v>103.33</v>
      </c>
      <c r="BP27" s="12">
        <v>110.7825</v>
      </c>
      <c r="BQ27" s="12">
        <v>112.0675</v>
      </c>
      <c r="BR27" s="12">
        <v>105.765</v>
      </c>
      <c r="BS27" s="12">
        <v>99.715</v>
      </c>
      <c r="BT27" s="12">
        <v>98.515</v>
      </c>
      <c r="BU27" s="12">
        <v>104.065</v>
      </c>
      <c r="BV27" s="12">
        <v>109.175</v>
      </c>
      <c r="BW27" s="12">
        <v>107.995</v>
      </c>
      <c r="BX27" s="12">
        <v>101.755</v>
      </c>
      <c r="BY27" s="12">
        <v>95.6175</v>
      </c>
      <c r="BZ27" s="12">
        <v>99.8175</v>
      </c>
      <c r="CA27" s="12">
        <v>130.7225</v>
      </c>
      <c r="CB27" s="12">
        <v>168.465</v>
      </c>
      <c r="CC27" s="12">
        <v>136.835</v>
      </c>
      <c r="CD27" s="12">
        <v>73.7925</v>
      </c>
      <c r="CE27" s="12">
        <v>5.01</v>
      </c>
      <c r="CF27" s="12">
        <v>-0.1975</v>
      </c>
      <c r="CG27" s="12">
        <v>0.9475</v>
      </c>
      <c r="CH27" s="12">
        <v>1.51</v>
      </c>
      <c r="CI27" s="12">
        <v>1.6425</v>
      </c>
      <c r="CJ27" s="12">
        <v>1.68</v>
      </c>
      <c r="CK27" s="12">
        <v>1.7275</v>
      </c>
      <c r="CL27" s="12">
        <v>1.7675</v>
      </c>
      <c r="CM27" s="12">
        <v>1.88333333333333</v>
      </c>
      <c r="CN27" s="16"/>
      <c r="CO27" s="16"/>
      <c r="CP27" s="16"/>
      <c r="CQ27" s="16"/>
      <c r="CR27" s="16"/>
      <c r="CS27" s="16"/>
      <c r="CT27" s="4">
        <v>56718</v>
      </c>
      <c r="CU27" s="13">
        <v>25.4</v>
      </c>
      <c r="CV27" s="4">
        <v>82</v>
      </c>
      <c r="CW27" s="4">
        <v>1</v>
      </c>
      <c r="CX27" s="4">
        <v>1</v>
      </c>
      <c r="CY27" s="13">
        <v>0</v>
      </c>
      <c r="CZ27" s="4">
        <v>0</v>
      </c>
    </row>
    <row r="28" s="6" customFormat="1" spans="1:104">
      <c r="A28" s="11">
        <v>44708.9722928704</v>
      </c>
      <c r="B28" s="11">
        <v>44708.9724485417</v>
      </c>
      <c r="C28" s="12">
        <v>93</v>
      </c>
      <c r="D28" s="13">
        <v>10</v>
      </c>
      <c r="E28" s="12">
        <v>9.3</v>
      </c>
      <c r="F28" s="14">
        <v>1.45</v>
      </c>
      <c r="G28" s="12">
        <v>0</v>
      </c>
      <c r="H28" s="14">
        <v>137.91</v>
      </c>
      <c r="I28" s="13">
        <v>23</v>
      </c>
      <c r="J28" s="13">
        <v>10</v>
      </c>
      <c r="K28" s="4">
        <v>1284</v>
      </c>
      <c r="L28" s="4">
        <v>20</v>
      </c>
      <c r="M28" s="4">
        <v>63</v>
      </c>
      <c r="N28" s="12">
        <v>101.900625</v>
      </c>
      <c r="O28" s="13">
        <v>10.0152188373695</v>
      </c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2">
        <v>0.44</v>
      </c>
      <c r="AC28" s="12">
        <v>-0.16</v>
      </c>
      <c r="AD28" s="12">
        <v>2.085</v>
      </c>
      <c r="AE28" s="12">
        <v>61.095</v>
      </c>
      <c r="AF28" s="12">
        <v>126.855</v>
      </c>
      <c r="AG28" s="12">
        <v>163.795</v>
      </c>
      <c r="AH28" s="12">
        <v>140.915</v>
      </c>
      <c r="AI28" s="12">
        <v>110.4575</v>
      </c>
      <c r="AJ28" s="12">
        <v>104.455</v>
      </c>
      <c r="AK28" s="12">
        <v>103.075</v>
      </c>
      <c r="AL28" s="12">
        <v>104.08</v>
      </c>
      <c r="AM28" s="12">
        <v>104.65</v>
      </c>
      <c r="AN28" s="12">
        <v>100.87</v>
      </c>
      <c r="AO28" s="12">
        <v>96.8825</v>
      </c>
      <c r="AP28" s="12">
        <v>96.73</v>
      </c>
      <c r="AQ28" s="12">
        <v>101.365</v>
      </c>
      <c r="AR28" s="12">
        <v>102.655</v>
      </c>
      <c r="AS28" s="12">
        <v>103.02</v>
      </c>
      <c r="AT28" s="12">
        <v>103.7225</v>
      </c>
      <c r="AU28" s="12">
        <v>105.865</v>
      </c>
      <c r="AV28" s="12">
        <v>104.775</v>
      </c>
      <c r="AW28" s="12">
        <v>101.1925</v>
      </c>
      <c r="AX28" s="12">
        <v>101.1075</v>
      </c>
      <c r="AY28" s="12">
        <v>106.2175</v>
      </c>
      <c r="AZ28" s="12">
        <v>109.1275</v>
      </c>
      <c r="BA28" s="12">
        <v>107.6525</v>
      </c>
      <c r="BB28" s="12">
        <v>100.225</v>
      </c>
      <c r="BC28" s="12">
        <v>93.6175</v>
      </c>
      <c r="BD28" s="12">
        <v>92.4275</v>
      </c>
      <c r="BE28" s="12">
        <v>95.805</v>
      </c>
      <c r="BF28" s="12">
        <v>97.6025</v>
      </c>
      <c r="BG28" s="12">
        <v>95.335</v>
      </c>
      <c r="BH28" s="12">
        <v>92.405</v>
      </c>
      <c r="BI28" s="12">
        <v>97.5725</v>
      </c>
      <c r="BJ28" s="12">
        <v>104.605</v>
      </c>
      <c r="BK28" s="12">
        <v>106.51</v>
      </c>
      <c r="BL28" s="12">
        <v>101.225</v>
      </c>
      <c r="BM28" s="12">
        <v>94.3675</v>
      </c>
      <c r="BN28" s="12">
        <v>95.8425</v>
      </c>
      <c r="BO28" s="12">
        <v>103.165</v>
      </c>
      <c r="BP28" s="12">
        <v>110.665</v>
      </c>
      <c r="BQ28" s="12">
        <v>111.8425</v>
      </c>
      <c r="BR28" s="12">
        <v>105.91</v>
      </c>
      <c r="BS28" s="12">
        <v>99.845</v>
      </c>
      <c r="BT28" s="12">
        <v>98.495</v>
      </c>
      <c r="BU28" s="12">
        <v>103.8975</v>
      </c>
      <c r="BV28" s="12">
        <v>109.11</v>
      </c>
      <c r="BW28" s="12">
        <v>108.08</v>
      </c>
      <c r="BX28" s="12">
        <v>101.925</v>
      </c>
      <c r="BY28" s="12">
        <v>95.67</v>
      </c>
      <c r="BZ28" s="12">
        <v>99.5825</v>
      </c>
      <c r="CA28" s="12">
        <v>129.495</v>
      </c>
      <c r="CB28" s="12">
        <v>168.405</v>
      </c>
      <c r="CC28" s="12">
        <v>137.995</v>
      </c>
      <c r="CD28" s="12">
        <v>75.9525</v>
      </c>
      <c r="CE28" s="12">
        <v>5.9825</v>
      </c>
      <c r="CF28" s="12">
        <v>-0.2225</v>
      </c>
      <c r="CG28" s="12">
        <v>0.935</v>
      </c>
      <c r="CH28" s="12">
        <v>1.4975</v>
      </c>
      <c r="CI28" s="12">
        <v>1.6275</v>
      </c>
      <c r="CJ28" s="12">
        <v>1.6675</v>
      </c>
      <c r="CK28" s="12">
        <v>1.71</v>
      </c>
      <c r="CL28" s="12">
        <v>1.7475</v>
      </c>
      <c r="CM28" s="12">
        <v>1.85</v>
      </c>
      <c r="CN28" s="16"/>
      <c r="CO28" s="16"/>
      <c r="CP28" s="16"/>
      <c r="CQ28" s="16"/>
      <c r="CR28" s="16"/>
      <c r="CS28" s="16"/>
      <c r="CT28" s="4">
        <v>56718</v>
      </c>
      <c r="CU28" s="13">
        <v>25.4</v>
      </c>
      <c r="CV28" s="4">
        <v>82</v>
      </c>
      <c r="CW28" s="4">
        <v>1</v>
      </c>
      <c r="CX28" s="4">
        <v>1</v>
      </c>
      <c r="CY28" s="13">
        <v>0</v>
      </c>
      <c r="CZ28" s="4">
        <v>0</v>
      </c>
    </row>
    <row r="29" s="6" customFormat="1" spans="1:104">
      <c r="A29" s="11">
        <v>44708.9724497801</v>
      </c>
      <c r="B29" s="11">
        <v>44708.9726064468</v>
      </c>
      <c r="C29" s="12">
        <v>93</v>
      </c>
      <c r="D29" s="13">
        <v>10</v>
      </c>
      <c r="E29" s="12">
        <v>9.3</v>
      </c>
      <c r="F29" s="14">
        <v>1.45</v>
      </c>
      <c r="G29" s="12">
        <v>0</v>
      </c>
      <c r="H29" s="14">
        <v>143.18</v>
      </c>
      <c r="I29" s="13">
        <v>23</v>
      </c>
      <c r="J29" s="13">
        <v>10</v>
      </c>
      <c r="K29" s="4">
        <v>1281</v>
      </c>
      <c r="L29" s="4">
        <v>20</v>
      </c>
      <c r="M29" s="4">
        <v>63</v>
      </c>
      <c r="N29" s="12">
        <v>101.9075</v>
      </c>
      <c r="O29" s="13">
        <v>10.0033757003239</v>
      </c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2">
        <v>0.3725</v>
      </c>
      <c r="AC29" s="12">
        <v>-0.2175</v>
      </c>
      <c r="AD29" s="12">
        <v>2.1125</v>
      </c>
      <c r="AE29" s="12">
        <v>61.13</v>
      </c>
      <c r="AF29" s="12">
        <v>126.3925</v>
      </c>
      <c r="AG29" s="12">
        <v>163.135</v>
      </c>
      <c r="AH29" s="12">
        <v>140.275</v>
      </c>
      <c r="AI29" s="12">
        <v>110.2575</v>
      </c>
      <c r="AJ29" s="12">
        <v>104.3875</v>
      </c>
      <c r="AK29" s="12">
        <v>103.0175</v>
      </c>
      <c r="AL29" s="12">
        <v>104.105</v>
      </c>
      <c r="AM29" s="12">
        <v>104.545</v>
      </c>
      <c r="AN29" s="12">
        <v>100.87</v>
      </c>
      <c r="AO29" s="12">
        <v>96.8575</v>
      </c>
      <c r="AP29" s="12">
        <v>96.91</v>
      </c>
      <c r="AQ29" s="12">
        <v>101.3975</v>
      </c>
      <c r="AR29" s="12">
        <v>102.695</v>
      </c>
      <c r="AS29" s="12">
        <v>103.0575</v>
      </c>
      <c r="AT29" s="12">
        <v>103.7925</v>
      </c>
      <c r="AU29" s="12">
        <v>105.93</v>
      </c>
      <c r="AV29" s="12">
        <v>104.715</v>
      </c>
      <c r="AW29" s="12">
        <v>101.195</v>
      </c>
      <c r="AX29" s="12">
        <v>101.16</v>
      </c>
      <c r="AY29" s="12">
        <v>106.345</v>
      </c>
      <c r="AZ29" s="12">
        <v>109.16</v>
      </c>
      <c r="BA29" s="12">
        <v>107.6375</v>
      </c>
      <c r="BB29" s="12">
        <v>100.1675</v>
      </c>
      <c r="BC29" s="12">
        <v>93.6025</v>
      </c>
      <c r="BD29" s="12">
        <v>92.5025</v>
      </c>
      <c r="BE29" s="12">
        <v>95.71</v>
      </c>
      <c r="BF29" s="12">
        <v>97.5825</v>
      </c>
      <c r="BG29" s="12">
        <v>95.275</v>
      </c>
      <c r="BH29" s="12">
        <v>92.4375</v>
      </c>
      <c r="BI29" s="12">
        <v>97.7075</v>
      </c>
      <c r="BJ29" s="12">
        <v>104.5925</v>
      </c>
      <c r="BK29" s="12">
        <v>106.6025</v>
      </c>
      <c r="BL29" s="12">
        <v>101.1</v>
      </c>
      <c r="BM29" s="12">
        <v>94.3475</v>
      </c>
      <c r="BN29" s="12">
        <v>95.895</v>
      </c>
      <c r="BO29" s="12">
        <v>103.275</v>
      </c>
      <c r="BP29" s="12">
        <v>110.745</v>
      </c>
      <c r="BQ29" s="12">
        <v>111.8125</v>
      </c>
      <c r="BR29" s="12">
        <v>105.8375</v>
      </c>
      <c r="BS29" s="12">
        <v>99.8</v>
      </c>
      <c r="BT29" s="12">
        <v>98.5175</v>
      </c>
      <c r="BU29" s="12">
        <v>104.0125</v>
      </c>
      <c r="BV29" s="12">
        <v>109.1725</v>
      </c>
      <c r="BW29" s="12">
        <v>108.0525</v>
      </c>
      <c r="BX29" s="12">
        <v>101.8025</v>
      </c>
      <c r="BY29" s="12">
        <v>95.635</v>
      </c>
      <c r="BZ29" s="12">
        <v>99.71</v>
      </c>
      <c r="CA29" s="12">
        <v>130.2575</v>
      </c>
      <c r="CB29" s="12">
        <v>167.965</v>
      </c>
      <c r="CC29" s="12">
        <v>136.67</v>
      </c>
      <c r="CD29" s="12">
        <v>74.0075</v>
      </c>
      <c r="CE29" s="12">
        <v>5.2075</v>
      </c>
      <c r="CF29" s="12">
        <v>-0.21</v>
      </c>
      <c r="CG29" s="12">
        <v>0.9575</v>
      </c>
      <c r="CH29" s="12">
        <v>1.52</v>
      </c>
      <c r="CI29" s="12">
        <v>1.6575</v>
      </c>
      <c r="CJ29" s="12">
        <v>1.685</v>
      </c>
      <c r="CK29" s="12">
        <v>1.7275</v>
      </c>
      <c r="CL29" s="12">
        <v>1.745</v>
      </c>
      <c r="CM29" s="12">
        <v>1.84</v>
      </c>
      <c r="CN29" s="16"/>
      <c r="CO29" s="16"/>
      <c r="CP29" s="16"/>
      <c r="CQ29" s="16"/>
      <c r="CR29" s="16"/>
      <c r="CS29" s="16"/>
      <c r="CT29" s="4">
        <v>56718</v>
      </c>
      <c r="CU29" s="13">
        <v>25.4</v>
      </c>
      <c r="CV29" s="4">
        <v>82</v>
      </c>
      <c r="CW29" s="4">
        <v>1</v>
      </c>
      <c r="CX29" s="4">
        <v>1</v>
      </c>
      <c r="CY29" s="13">
        <v>0</v>
      </c>
      <c r="CZ29" s="4">
        <v>0</v>
      </c>
    </row>
    <row r="31" spans="15:97">
      <c r="O31" s="17" t="s">
        <v>124</v>
      </c>
      <c r="P31" s="18">
        <v>1</v>
      </c>
      <c r="Q31" s="18">
        <v>2</v>
      </c>
      <c r="R31" s="18">
        <v>3</v>
      </c>
      <c r="S31" s="18">
        <v>4</v>
      </c>
      <c r="T31" s="18">
        <v>5</v>
      </c>
      <c r="U31" s="18">
        <v>6</v>
      </c>
      <c r="V31" s="18">
        <v>7</v>
      </c>
      <c r="W31" s="18">
        <v>8</v>
      </c>
      <c r="X31" s="18">
        <v>9</v>
      </c>
      <c r="Y31" s="18">
        <v>10</v>
      </c>
      <c r="Z31" s="18">
        <v>11</v>
      </c>
      <c r="AA31" s="18">
        <v>12</v>
      </c>
      <c r="AB31" s="18">
        <v>13</v>
      </c>
      <c r="AC31" s="18">
        <v>14</v>
      </c>
      <c r="AD31" s="18">
        <v>15</v>
      </c>
      <c r="AE31" s="18">
        <v>16</v>
      </c>
      <c r="AF31" s="18">
        <v>17</v>
      </c>
      <c r="AG31" s="18">
        <v>18</v>
      </c>
      <c r="AH31" s="18">
        <v>19</v>
      </c>
      <c r="AI31" s="18">
        <v>20</v>
      </c>
      <c r="AJ31" s="18">
        <v>21</v>
      </c>
      <c r="AK31" s="18">
        <v>22</v>
      </c>
      <c r="AL31" s="18">
        <v>23</v>
      </c>
      <c r="AM31" s="18">
        <v>24</v>
      </c>
      <c r="AN31" s="18">
        <v>25</v>
      </c>
      <c r="AO31" s="18">
        <v>26</v>
      </c>
      <c r="AP31" s="18">
        <v>27</v>
      </c>
      <c r="AQ31" s="18">
        <v>28</v>
      </c>
      <c r="AR31" s="18">
        <v>29</v>
      </c>
      <c r="AS31" s="18">
        <v>30</v>
      </c>
      <c r="AT31" s="18">
        <v>31</v>
      </c>
      <c r="AU31" s="18">
        <v>32</v>
      </c>
      <c r="AV31" s="18">
        <v>33</v>
      </c>
      <c r="AW31" s="18">
        <v>34</v>
      </c>
      <c r="AX31" s="18">
        <v>35</v>
      </c>
      <c r="AY31" s="18">
        <v>36</v>
      </c>
      <c r="AZ31" s="18">
        <v>37</v>
      </c>
      <c r="BA31" s="18">
        <v>38</v>
      </c>
      <c r="BB31" s="18">
        <v>39</v>
      </c>
      <c r="BC31" s="18">
        <v>40</v>
      </c>
      <c r="BD31" s="18">
        <v>41</v>
      </c>
      <c r="BE31" s="18">
        <v>42</v>
      </c>
      <c r="BF31" s="18">
        <v>43</v>
      </c>
      <c r="BG31" s="18">
        <v>44</v>
      </c>
      <c r="BH31" s="18">
        <v>45</v>
      </c>
      <c r="BI31" s="18">
        <v>46</v>
      </c>
      <c r="BJ31" s="18">
        <v>47</v>
      </c>
      <c r="BK31" s="18">
        <v>48</v>
      </c>
      <c r="BL31" s="18">
        <v>49</v>
      </c>
      <c r="BM31" s="18">
        <v>50</v>
      </c>
      <c r="BN31" s="18">
        <v>51</v>
      </c>
      <c r="BO31" s="18">
        <v>52</v>
      </c>
      <c r="BP31" s="18">
        <v>53</v>
      </c>
      <c r="BQ31" s="18">
        <v>54</v>
      </c>
      <c r="BR31" s="18">
        <v>55</v>
      </c>
      <c r="BS31" s="18">
        <v>56</v>
      </c>
      <c r="BT31" s="18">
        <v>57</v>
      </c>
      <c r="BU31" s="18">
        <v>58</v>
      </c>
      <c r="BV31" s="18">
        <v>59</v>
      </c>
      <c r="BW31" s="18">
        <v>60</v>
      </c>
      <c r="BX31" s="18">
        <v>61</v>
      </c>
      <c r="BY31" s="18">
        <v>62</v>
      </c>
      <c r="BZ31" s="18">
        <v>63</v>
      </c>
      <c r="CA31" s="18">
        <v>64</v>
      </c>
      <c r="CB31" s="18">
        <v>65</v>
      </c>
      <c r="CC31" s="18">
        <v>66</v>
      </c>
      <c r="CD31" s="18">
        <v>67</v>
      </c>
      <c r="CE31" s="18">
        <v>68</v>
      </c>
      <c r="CF31" s="18">
        <v>69</v>
      </c>
      <c r="CG31" s="18">
        <v>70</v>
      </c>
      <c r="CH31" s="18">
        <v>71</v>
      </c>
      <c r="CI31" s="18">
        <v>72</v>
      </c>
      <c r="CJ31" s="18">
        <v>73</v>
      </c>
      <c r="CK31" s="18">
        <v>74</v>
      </c>
      <c r="CL31" s="18">
        <v>75</v>
      </c>
      <c r="CM31" s="18">
        <v>76</v>
      </c>
      <c r="CN31" s="18">
        <v>77</v>
      </c>
      <c r="CO31" s="18">
        <v>78</v>
      </c>
      <c r="CP31" s="18">
        <v>79</v>
      </c>
      <c r="CQ31" s="18">
        <v>80</v>
      </c>
      <c r="CR31" s="18">
        <v>81</v>
      </c>
      <c r="CS31" s="21">
        <v>82</v>
      </c>
    </row>
    <row r="32" spans="15:97">
      <c r="O32" s="19" t="s">
        <v>23</v>
      </c>
      <c r="P32" s="20" t="e">
        <f>AVERAGE(P2:P29)</f>
        <v>#DIV/0!</v>
      </c>
      <c r="Q32" s="20" t="e">
        <f t="shared" ref="Q32:AV32" si="0">AVERAGE(Q2:Q29)</f>
        <v>#DIV/0!</v>
      </c>
      <c r="R32" s="20" t="e">
        <f t="shared" si="0"/>
        <v>#DIV/0!</v>
      </c>
      <c r="S32" s="20" t="e">
        <f t="shared" si="0"/>
        <v>#DIV/0!</v>
      </c>
      <c r="T32" s="20" t="e">
        <f t="shared" si="0"/>
        <v>#DIV/0!</v>
      </c>
      <c r="U32" s="20" t="e">
        <f t="shared" si="0"/>
        <v>#DIV/0!</v>
      </c>
      <c r="V32" s="20" t="e">
        <f t="shared" si="0"/>
        <v>#DIV/0!</v>
      </c>
      <c r="W32" s="20" t="e">
        <f t="shared" si="0"/>
        <v>#DIV/0!</v>
      </c>
      <c r="X32" s="20" t="e">
        <f t="shared" si="0"/>
        <v>#DIV/0!</v>
      </c>
      <c r="Y32" s="20" t="e">
        <f t="shared" si="0"/>
        <v>#DIV/0!</v>
      </c>
      <c r="Z32" s="20" t="e">
        <f t="shared" si="0"/>
        <v>#DIV/0!</v>
      </c>
      <c r="AA32" s="20" t="e">
        <f t="shared" si="0"/>
        <v>#DIV/0!</v>
      </c>
      <c r="AB32" s="20">
        <f t="shared" si="0"/>
        <v>0.376111111111111</v>
      </c>
      <c r="AC32" s="20">
        <f t="shared" si="0"/>
        <v>-0.276488095238095</v>
      </c>
      <c r="AD32" s="20">
        <f t="shared" si="0"/>
        <v>3.18880952380952</v>
      </c>
      <c r="AE32" s="20">
        <f t="shared" si="0"/>
        <v>65.335625</v>
      </c>
      <c r="AF32" s="20">
        <f t="shared" si="0"/>
        <v>129.533779761905</v>
      </c>
      <c r="AG32" s="20">
        <f t="shared" si="0"/>
        <v>165.048303571429</v>
      </c>
      <c r="AH32" s="20">
        <f t="shared" si="0"/>
        <v>138.979047619048</v>
      </c>
      <c r="AI32" s="20">
        <f t="shared" si="0"/>
        <v>110.023511904762</v>
      </c>
      <c r="AJ32" s="20">
        <f t="shared" si="0"/>
        <v>104.318273809524</v>
      </c>
      <c r="AK32" s="20">
        <f t="shared" si="0"/>
        <v>103.088601190476</v>
      </c>
      <c r="AL32" s="20">
        <f t="shared" si="0"/>
        <v>104.14744047619</v>
      </c>
      <c r="AM32" s="20">
        <f t="shared" si="0"/>
        <v>104.421994047619</v>
      </c>
      <c r="AN32" s="20">
        <f t="shared" si="0"/>
        <v>100.712380952381</v>
      </c>
      <c r="AO32" s="20">
        <f t="shared" si="0"/>
        <v>96.6746726190477</v>
      </c>
      <c r="AP32" s="20">
        <f t="shared" si="0"/>
        <v>97.0772321428571</v>
      </c>
      <c r="AQ32" s="20">
        <f t="shared" si="0"/>
        <v>101.449910714286</v>
      </c>
      <c r="AR32" s="20">
        <f t="shared" si="0"/>
        <v>102.70880952381</v>
      </c>
      <c r="AS32" s="20">
        <f t="shared" si="0"/>
        <v>102.962083333333</v>
      </c>
      <c r="AT32" s="20">
        <f t="shared" si="0"/>
        <v>103.758511904762</v>
      </c>
      <c r="AU32" s="20">
        <f t="shared" si="0"/>
        <v>105.911220238095</v>
      </c>
      <c r="AV32" s="20">
        <f t="shared" si="0"/>
        <v>104.565386904762</v>
      </c>
      <c r="AW32" s="20">
        <f t="shared" ref="AW32:CB32" si="1">AVERAGE(AW2:AW29)</f>
        <v>101.109196428571</v>
      </c>
      <c r="AX32" s="20">
        <f t="shared" si="1"/>
        <v>101.183958333333</v>
      </c>
      <c r="AY32" s="20">
        <f t="shared" si="1"/>
        <v>106.442202380952</v>
      </c>
      <c r="AZ32" s="20">
        <f t="shared" si="1"/>
        <v>109.024910714286</v>
      </c>
      <c r="BA32" s="20">
        <f t="shared" si="1"/>
        <v>107.428005952381</v>
      </c>
      <c r="BB32" s="20">
        <f t="shared" si="1"/>
        <v>99.8299107142857</v>
      </c>
      <c r="BC32" s="20">
        <f t="shared" si="1"/>
        <v>93.4249702380952</v>
      </c>
      <c r="BD32" s="20">
        <f t="shared" si="1"/>
        <v>92.4753869047619</v>
      </c>
      <c r="BE32" s="20">
        <f t="shared" si="1"/>
        <v>95.7499404761904</v>
      </c>
      <c r="BF32" s="20">
        <f t="shared" si="1"/>
        <v>97.7616369047619</v>
      </c>
      <c r="BG32" s="20">
        <f t="shared" si="1"/>
        <v>95.2595238095238</v>
      </c>
      <c r="BH32" s="20">
        <f t="shared" si="1"/>
        <v>92.4086011904762</v>
      </c>
      <c r="BI32" s="20">
        <f t="shared" si="1"/>
        <v>97.7170238095238</v>
      </c>
      <c r="BJ32" s="20">
        <f t="shared" si="1"/>
        <v>104.650178571429</v>
      </c>
      <c r="BK32" s="20">
        <f t="shared" si="1"/>
        <v>106.696547619048</v>
      </c>
      <c r="BL32" s="20">
        <f t="shared" si="1"/>
        <v>101.008660714286</v>
      </c>
      <c r="BM32" s="20">
        <f t="shared" si="1"/>
        <v>94.3038988095238</v>
      </c>
      <c r="BN32" s="20">
        <f t="shared" si="1"/>
        <v>95.7297321428572</v>
      </c>
      <c r="BO32" s="20">
        <f t="shared" si="1"/>
        <v>103.493720238095</v>
      </c>
      <c r="BP32" s="20">
        <f t="shared" si="1"/>
        <v>110.887202380952</v>
      </c>
      <c r="BQ32" s="20">
        <f t="shared" si="1"/>
        <v>112.04630952381</v>
      </c>
      <c r="BR32" s="20">
        <f t="shared" si="1"/>
        <v>105.66068452381</v>
      </c>
      <c r="BS32" s="20">
        <f t="shared" si="1"/>
        <v>99.6953869047619</v>
      </c>
      <c r="BT32" s="20">
        <f t="shared" si="1"/>
        <v>98.5935416666667</v>
      </c>
      <c r="BU32" s="20">
        <f t="shared" si="1"/>
        <v>104.227589285714</v>
      </c>
      <c r="BV32" s="20">
        <f t="shared" si="1"/>
        <v>109.223333333333</v>
      </c>
      <c r="BW32" s="20">
        <f t="shared" si="1"/>
        <v>107.932351190476</v>
      </c>
      <c r="BX32" s="20">
        <f t="shared" si="1"/>
        <v>101.608392857143</v>
      </c>
      <c r="BY32" s="20">
        <f t="shared" si="1"/>
        <v>95.5746726190476</v>
      </c>
      <c r="BZ32" s="20">
        <f t="shared" si="1"/>
        <v>100.00619047619</v>
      </c>
      <c r="CA32" s="20">
        <f t="shared" si="1"/>
        <v>131.74994047619</v>
      </c>
      <c r="CB32" s="20">
        <f t="shared" si="1"/>
        <v>168.927261904762</v>
      </c>
      <c r="CC32" s="20">
        <f t="shared" ref="CC32:CS32" si="2">AVERAGE(CC2:CC29)</f>
        <v>136.661845238095</v>
      </c>
      <c r="CD32" s="20">
        <f t="shared" si="2"/>
        <v>72.7845238095238</v>
      </c>
      <c r="CE32" s="20">
        <f t="shared" si="2"/>
        <v>4.56574404761905</v>
      </c>
      <c r="CF32" s="20">
        <f t="shared" si="2"/>
        <v>-0.175892857142857</v>
      </c>
      <c r="CG32" s="20">
        <f t="shared" si="2"/>
        <v>0.961130952380952</v>
      </c>
      <c r="CH32" s="20">
        <f t="shared" si="2"/>
        <v>1.51666666666667</v>
      </c>
      <c r="CI32" s="20">
        <f t="shared" si="2"/>
        <v>1.64116071428571</v>
      </c>
      <c r="CJ32" s="20">
        <f t="shared" si="2"/>
        <v>1.68389880952381</v>
      </c>
      <c r="CK32" s="20">
        <f t="shared" si="2"/>
        <v>1.71443452380952</v>
      </c>
      <c r="CL32" s="20">
        <f t="shared" si="2"/>
        <v>1.74026785714286</v>
      </c>
      <c r="CM32" s="20">
        <f t="shared" si="2"/>
        <v>1.78886904761905</v>
      </c>
      <c r="CN32" s="20">
        <f t="shared" si="2"/>
        <v>2.07</v>
      </c>
      <c r="CO32" s="20">
        <f t="shared" si="2"/>
        <v>2.09</v>
      </c>
      <c r="CP32" s="20">
        <f t="shared" si="2"/>
        <v>2.01</v>
      </c>
      <c r="CQ32" s="20">
        <f t="shared" si="2"/>
        <v>1.91</v>
      </c>
      <c r="CR32" s="20">
        <f t="shared" si="2"/>
        <v>1.8</v>
      </c>
      <c r="CS32" s="22">
        <f t="shared" si="2"/>
        <v>1.77</v>
      </c>
    </row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workbookViewId="0">
      <selection activeCell="H2" sqref="H2"/>
    </sheetView>
  </sheetViews>
  <sheetFormatPr defaultColWidth="9" defaultRowHeight="14.4" outlineLevelCol="7"/>
  <cols>
    <col min="3" max="4" width="12.6296296296296"/>
  </cols>
  <sheetData>
    <row r="1" ht="15.6" spans="1:8">
      <c r="A1" s="1" t="s">
        <v>125</v>
      </c>
      <c r="B1" s="1" t="s">
        <v>126</v>
      </c>
      <c r="C1" s="2" t="s">
        <v>127</v>
      </c>
      <c r="D1" s="2" t="s">
        <v>128</v>
      </c>
      <c r="F1" s="3" t="s">
        <v>18</v>
      </c>
      <c r="G1" s="3" t="s">
        <v>20</v>
      </c>
      <c r="H1" s="3" t="s">
        <v>24</v>
      </c>
    </row>
    <row r="2" spans="1:8">
      <c r="A2" s="4">
        <v>91</v>
      </c>
      <c r="B2" s="4">
        <v>1</v>
      </c>
      <c r="C2" s="5">
        <f>B2/$H$2*100</f>
        <v>0.0811688311688312</v>
      </c>
      <c r="D2" s="5">
        <f>_xlfn.NORM.DIST(A2,$G$2,$F$2/2,FALSE)*100</f>
        <v>0.741258204956128</v>
      </c>
      <c r="F2" s="5">
        <v>10</v>
      </c>
      <c r="G2" s="5">
        <v>101.9</v>
      </c>
      <c r="H2" s="5">
        <v>1232</v>
      </c>
    </row>
    <row r="3" spans="1:4">
      <c r="A3" s="4">
        <v>92</v>
      </c>
      <c r="B3" s="4">
        <v>55</v>
      </c>
      <c r="C3" s="5">
        <f t="shared" ref="C3:C23" si="0">B3/$H$2*100</f>
        <v>4.46428571428571</v>
      </c>
      <c r="D3" s="5">
        <f t="shared" ref="D3:D23" si="1">_xlfn.NORM.DIST(A3,$G$2,$F$2/2,FALSE)*100</f>
        <v>1.12366283807736</v>
      </c>
    </row>
    <row r="4" spans="1:4">
      <c r="A4" s="4">
        <v>93</v>
      </c>
      <c r="B4" s="4">
        <v>28</v>
      </c>
      <c r="C4" s="5">
        <f t="shared" si="0"/>
        <v>2.27272727272727</v>
      </c>
      <c r="D4" s="5">
        <f t="shared" si="1"/>
        <v>1.63655551984285</v>
      </c>
    </row>
    <row r="5" spans="1:4">
      <c r="A5" s="4">
        <v>94</v>
      </c>
      <c r="B5" s="4">
        <v>28</v>
      </c>
      <c r="C5" s="5">
        <f t="shared" si="0"/>
        <v>2.27272727272727</v>
      </c>
      <c r="D5" s="5">
        <f t="shared" si="1"/>
        <v>2.29009600518584</v>
      </c>
    </row>
    <row r="6" spans="1:4">
      <c r="A6" s="4">
        <v>95</v>
      </c>
      <c r="B6" s="4">
        <v>111</v>
      </c>
      <c r="C6" s="5">
        <f t="shared" si="0"/>
        <v>9.00974025974026</v>
      </c>
      <c r="D6" s="5">
        <f t="shared" si="1"/>
        <v>3.07896573525267</v>
      </c>
    </row>
    <row r="7" spans="1:4">
      <c r="A7" s="4">
        <v>96</v>
      </c>
      <c r="B7" s="4">
        <v>37</v>
      </c>
      <c r="C7" s="5">
        <f t="shared" si="0"/>
        <v>3.00324675324675</v>
      </c>
      <c r="D7" s="5">
        <f t="shared" si="1"/>
        <v>3.97726238774551</v>
      </c>
    </row>
    <row r="8" spans="1:4">
      <c r="A8" s="4">
        <v>97</v>
      </c>
      <c r="B8" s="4">
        <v>74</v>
      </c>
      <c r="C8" s="5">
        <f t="shared" si="0"/>
        <v>6.00649350649351</v>
      </c>
      <c r="D8" s="5">
        <f t="shared" si="1"/>
        <v>4.93618981134085</v>
      </c>
    </row>
    <row r="9" spans="1:4">
      <c r="A9" s="4">
        <v>98</v>
      </c>
      <c r="B9" s="4">
        <v>30</v>
      </c>
      <c r="C9" s="5">
        <f t="shared" si="0"/>
        <v>2.43506493506494</v>
      </c>
      <c r="D9" s="5">
        <f t="shared" si="1"/>
        <v>5.8861005957665</v>
      </c>
    </row>
    <row r="10" spans="1:4">
      <c r="A10" s="4">
        <v>99</v>
      </c>
      <c r="B10" s="4">
        <v>61</v>
      </c>
      <c r="C10" s="5">
        <f t="shared" si="0"/>
        <v>4.9512987012987</v>
      </c>
      <c r="D10" s="5">
        <f t="shared" si="1"/>
        <v>6.74359887644761</v>
      </c>
    </row>
    <row r="11" spans="1:4">
      <c r="A11" s="4">
        <v>100</v>
      </c>
      <c r="B11" s="4">
        <v>66</v>
      </c>
      <c r="C11" s="5">
        <f t="shared" si="0"/>
        <v>5.35714285714286</v>
      </c>
      <c r="D11" s="5">
        <f t="shared" si="1"/>
        <v>7.42307758718932</v>
      </c>
    </row>
    <row r="12" spans="1:4">
      <c r="A12" s="4">
        <v>101</v>
      </c>
      <c r="B12" s="4">
        <v>124</v>
      </c>
      <c r="C12" s="5">
        <f t="shared" si="0"/>
        <v>10.0649350649351</v>
      </c>
      <c r="D12" s="5">
        <f t="shared" si="1"/>
        <v>7.85062966240858</v>
      </c>
    </row>
    <row r="13" spans="1:4">
      <c r="A13" s="4">
        <v>102</v>
      </c>
      <c r="B13" s="4">
        <v>49</v>
      </c>
      <c r="C13" s="5">
        <f t="shared" si="0"/>
        <v>3.97727272727273</v>
      </c>
      <c r="D13" s="5">
        <f t="shared" si="1"/>
        <v>7.97724999847332</v>
      </c>
    </row>
    <row r="14" spans="1:4">
      <c r="A14" s="4">
        <v>103</v>
      </c>
      <c r="B14" s="4">
        <v>97</v>
      </c>
      <c r="C14" s="5">
        <f t="shared" si="0"/>
        <v>7.87337662337662</v>
      </c>
      <c r="D14" s="5">
        <f t="shared" si="1"/>
        <v>7.78807517667581</v>
      </c>
    </row>
    <row r="15" spans="1:4">
      <c r="A15" s="4">
        <v>104</v>
      </c>
      <c r="B15" s="4">
        <v>163</v>
      </c>
      <c r="C15" s="5">
        <f t="shared" si="0"/>
        <v>13.2305194805195</v>
      </c>
      <c r="D15" s="5">
        <f t="shared" si="1"/>
        <v>7.30525345244308</v>
      </c>
    </row>
    <row r="16" spans="1:4">
      <c r="A16" s="4">
        <v>105</v>
      </c>
      <c r="B16" s="4">
        <v>54</v>
      </c>
      <c r="C16" s="5">
        <f t="shared" si="0"/>
        <v>4.38311688311688</v>
      </c>
      <c r="D16" s="5">
        <f t="shared" si="1"/>
        <v>6.5836792154153</v>
      </c>
    </row>
    <row r="17" spans="1:4">
      <c r="A17" s="4">
        <v>106</v>
      </c>
      <c r="B17" s="4">
        <v>58</v>
      </c>
      <c r="C17" s="5">
        <f t="shared" si="0"/>
        <v>4.70779220779221</v>
      </c>
      <c r="D17" s="5">
        <f t="shared" si="1"/>
        <v>5.70072716978015</v>
      </c>
    </row>
    <row r="18" spans="1:4">
      <c r="A18" s="4">
        <v>107</v>
      </c>
      <c r="B18" s="4">
        <v>48</v>
      </c>
      <c r="C18" s="5">
        <f t="shared" si="0"/>
        <v>3.8961038961039</v>
      </c>
      <c r="D18" s="5">
        <f t="shared" si="1"/>
        <v>4.7426390403876</v>
      </c>
    </row>
    <row r="19" spans="1:4">
      <c r="A19" s="4">
        <v>108</v>
      </c>
      <c r="B19" s="4">
        <v>19</v>
      </c>
      <c r="C19" s="5">
        <f t="shared" si="0"/>
        <v>1.54220779220779</v>
      </c>
      <c r="D19" s="5">
        <f t="shared" si="1"/>
        <v>3.79086316183281</v>
      </c>
    </row>
    <row r="20" spans="1:4">
      <c r="A20" s="4">
        <v>109</v>
      </c>
      <c r="B20" s="4">
        <v>62</v>
      </c>
      <c r="C20" s="5">
        <f t="shared" si="0"/>
        <v>5.03246753246753</v>
      </c>
      <c r="D20" s="5">
        <f t="shared" si="1"/>
        <v>2.91128260074696</v>
      </c>
    </row>
    <row r="21" spans="1:4">
      <c r="A21" s="4">
        <v>110</v>
      </c>
      <c r="B21" s="4">
        <v>34</v>
      </c>
      <c r="C21" s="5">
        <f t="shared" si="0"/>
        <v>2.75974025974026</v>
      </c>
      <c r="D21" s="5">
        <f t="shared" si="1"/>
        <v>2.14812150226968</v>
      </c>
    </row>
    <row r="22" spans="1:4">
      <c r="A22" s="4">
        <v>111</v>
      </c>
      <c r="B22" s="4">
        <v>15</v>
      </c>
      <c r="C22" s="5">
        <f t="shared" si="0"/>
        <v>1.21753246753247</v>
      </c>
      <c r="D22" s="5">
        <f t="shared" si="1"/>
        <v>1.52286547392415</v>
      </c>
    </row>
    <row r="23" spans="1:4">
      <c r="A23" s="4">
        <v>112</v>
      </c>
      <c r="B23" s="4">
        <v>18</v>
      </c>
      <c r="C23" s="5">
        <f t="shared" si="0"/>
        <v>1.46103896103896</v>
      </c>
      <c r="D23" s="5">
        <f t="shared" si="1"/>
        <v>1.03727153365641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总体描述</vt:lpstr>
      <vt:lpstr>扫描数据</vt:lpstr>
      <vt:lpstr>厚度直方图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WPS_128496558</cp:lastModifiedBy>
  <dcterms:created xsi:type="dcterms:W3CDTF">2019-03-11T09:41:00Z</dcterms:created>
  <dcterms:modified xsi:type="dcterms:W3CDTF">2022-08-17T17:12:50Z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9B04AD95F706402393065B512ECA9C89</vt:lpwstr>
  </property>
</Properties>
</file>